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085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<sst xmlns="http://schemas.openxmlformats.org/spreadsheetml/2006/main" count="293" uniqueCount="220">
  <si>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</si>
  <si>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</si>
  <si>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</si>
  <si>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</si>
  <si>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</si>
  <si>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</si>
  <si>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</si>
  <si>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</si>
  <si>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</si>
  <si>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</si>
  <si>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</si>
  <si>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</si>
  <si>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</si>
  <si>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</si>
  <si>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</si>
  <si>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</si>
  <si>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</si>
  <si>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</si>
  <si>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</si>
  <si>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</si>
  <si>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</si>
  <si>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</si>
  <si>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</si>
  <si>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</si>
  <si>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</si>
  <si>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</si>
  <si>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</si>
  <si>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</si>
  <si>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</si>
  <si>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</si>
  <si>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</si>
  <si>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</si>
  <si>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</si>
  <si>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</si>
  <si>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</si>
  <si>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</si>
  <si>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</si>
  <si>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</si>
  <si>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</si>
  <si>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</si>
  <si>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</si>
  <si>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</si>
  <si>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</si>
  <si>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</si>
  <si>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</si>
  <si>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</si>
  <si>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</si>
  <si>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</si>
  <si>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</si>
  <si>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</si>
  <si>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</si>
  <si>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</si>
  <si>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</si>
  <si>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</si>
  <si>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</si>
  <si>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</si>
  <si>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</si>
  <si>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</si>
  <si>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</si>
  <si>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</si>
  <si>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</si>
  <si>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</si>
  <si>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</si>
  <si>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</si>
  <si>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</si>
  <si>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</si>
  <si>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</si>
  <si>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</si>
  <si>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</si>
  <si>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</si>
  <si>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</si>
  <si>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</si>
  <si>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</si>
  <si>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</si>
  <si>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</si>
  <si>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</si>
  <si>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</si>
  <si>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</si>
  <si>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</si>
  <si>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</si>
  <si>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</si>
  <si>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</si>
  <si>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</si>
  <si>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</si>
  <si>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</si>
  <si>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</si>
  <si>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</si>
  <si>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</si>
  <si>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</si>
  <si>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</si>
  <si>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</si>
  <si>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</si>
  <si>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</si>
  <si>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</si>
  <si>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</si>
  <si>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</si>
  <si>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</si>
  <si>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</si>
  <si>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</si>
  <si>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</si>
  <si>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</si>
  <si>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</si>
  <si>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</si>
  <si>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</si>
  <si>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</si>
  <si>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</si>
  <si>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</si>
  <si>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</si>
  <si>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</si>
  <si>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</si>
  <si>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</si>
  <si>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</si>
  <si>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</si>
  <si>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</si>
  <si>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</si>
  <si>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</si>
  <si>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</si>
  <si>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</si>
  <si>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</si>
  <si>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</si>
  <si>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</si>
  <si>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</si>
  <si>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</si>
  <si>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</si>
  <si>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</si>
  <si>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</si>
  <si>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</si>
  <si>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</si>
  <si>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</si>
  <si>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</si>
  <si>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</si>
  <si>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</si>
  <si>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</si>
  <si>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</si>
  <si>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</si>
  <si>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</si>
  <si>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</si>
  <si>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</si>
  <si>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</si>
  <si>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</si>
  <si>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</si>
  <si>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</si>
  <si>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</si>
  <si>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</si>
  <si>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</si>
  <si>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</si>
  <si>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</si>
  <si>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</si>
  <si>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</si>
  <si>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</si>
  <si>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</si>
  <si>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</si>
  <si>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</si>
  <si>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</si>
  <si>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</si>
  <si>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</si>
  <si>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</si>
  <si>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</si>
  <si>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</si>
  <si>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</si>
  <si>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</si>
  <si>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</si>
  <si>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</si>
  <si>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</si>
  <si>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</si>
  <si>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</si>
  <si>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</si>
  <si>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</si>
  <si>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</si>
  <si>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</si>
  <si>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</si>
  <si>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</si>
  <si>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</si>
  <si>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</si>
  <si>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</si>
  <si>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</si>
  <si>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</si>
  <si>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</si>
  <si>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</si>
  <si>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</si>
  <si>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</si>
  <si>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</si>
  <si>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</si>
  <si>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</si>
  <si>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</si>
  <si>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</si>
  <si>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</si>
  <si>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</si>
  <si>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</si>
  <si>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</si>
  <si>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</si>
  <si>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</si>
  <si>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</si>
  <si>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</si>
  <si>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</si>
  <si>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</si>
  <si>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</si>
  <si>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</si>
  <si>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</si>
  <si>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</si>
  <si>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</si>
  <si>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</si>
  <si>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</si>
  <si>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</si>
  <si>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</si>
  <si>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</si>
  <si>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</si>
  <si>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</si>
  <si>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</si>
  <si>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</si>
  <si>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</si>
  <si>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Державна судова адміністрація України</t>
  </si>
  <si>
    <t>01601.м. Київ.вул. Липська 18/5</t>
  </si>
  <si>
    <t>Доручення судів України / іноземних судів</t>
  </si>
  <si>
    <t xml:space="preserve">Розглянуто справ судом присяжних </t>
  </si>
  <si>
    <t>Л. Усачова</t>
  </si>
  <si>
    <t>usachova@court.gov.ua</t>
  </si>
  <si>
    <t>3 лютого 2022 року</t>
  </si>
  <si>
    <t xml:space="preserve">С. Олейнік </t>
  </si>
  <si>
    <t>Начальник відділу автоматизації діловодства судів та статистики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</si>
</sst>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7" fillId="0" borderId="0" xfId="0" applyFont="1" applyBorder="1" applyAlignment="1">
      <alignment horizontal="right" vertical="center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top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210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211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212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&amp;LCE0A42AA&amp;C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1" customWidth="1"/>
    <col min="13" max="16384" width="9.125" style="3" customWidth="1"/>
  </cols>
  <sheetData>
    <row r="1" spans="1:12" s="4" customFormat="1" ht="21.75" customHeight="1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21"/>
      <c r="L1" s="88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7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8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89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2">
        <v>213367</v>
      </c>
      <c r="F6" s="102">
        <v>116043</v>
      </c>
      <c r="G6" s="102">
        <v>2007</v>
      </c>
      <c r="H6" s="102">
        <v>113482</v>
      </c>
      <c r="I6" s="120" t="s">
        <v>209</v>
      </c>
      <c r="J6" s="102">
        <v>99885</v>
      </c>
      <c r="K6" s="83">
        <v>45205</v>
      </c>
      <c r="L6" s="90">
        <f aca="true" t="shared" si="0" ref="L6:L46">E6-F6</f>
        <v>97324</v>
      </c>
    </row>
    <row r="7" spans="1:12" s="4" customFormat="1" ht="24.75" customHeight="1">
      <c r="A7" s="166"/>
      <c r="B7" s="163" t="s">
        <v>124</v>
      </c>
      <c r="C7" s="164"/>
      <c r="D7" s="39">
        <v>2</v>
      </c>
      <c r="E7" s="102">
        <v>740905</v>
      </c>
      <c r="F7" s="102">
        <v>720499</v>
      </c>
      <c r="G7" s="102">
        <v>1507</v>
      </c>
      <c r="H7" s="102">
        <v>720051</v>
      </c>
      <c r="I7" s="102">
        <v>548180</v>
      </c>
      <c r="J7" s="102">
        <v>20854</v>
      </c>
      <c r="K7" s="83">
        <v>4619</v>
      </c>
      <c r="L7" s="90">
        <f t="shared" si="0"/>
        <v>20406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2">
        <v>1743</v>
      </c>
      <c r="F8" s="102">
        <v>1634</v>
      </c>
      <c r="G8" s="102">
        <v>15</v>
      </c>
      <c r="H8" s="102">
        <v>1612</v>
      </c>
      <c r="I8" s="102">
        <v>1124</v>
      </c>
      <c r="J8" s="102">
        <v>131</v>
      </c>
      <c r="K8" s="83">
        <v>11</v>
      </c>
      <c r="L8" s="90">
        <f t="shared" si="0"/>
        <v>109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2">
        <v>89341</v>
      </c>
      <c r="F9" s="102">
        <v>79078</v>
      </c>
      <c r="G9" s="102">
        <v>313</v>
      </c>
      <c r="H9" s="84">
        <v>80235</v>
      </c>
      <c r="I9" s="102">
        <v>55431</v>
      </c>
      <c r="J9" s="102">
        <v>9106</v>
      </c>
      <c r="K9" s="83">
        <v>1657</v>
      </c>
      <c r="L9" s="90">
        <f t="shared" si="0"/>
        <v>10263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2">
        <v>1383</v>
      </c>
      <c r="F10" s="102">
        <v>1033</v>
      </c>
      <c r="G10" s="102">
        <v>70</v>
      </c>
      <c r="H10" s="102">
        <v>1000</v>
      </c>
      <c r="I10" s="102">
        <v>61</v>
      </c>
      <c r="J10" s="102">
        <v>383</v>
      </c>
      <c r="K10" s="83">
        <v>156</v>
      </c>
      <c r="L10" s="90">
        <f t="shared" si="0"/>
        <v>350</v>
      </c>
    </row>
    <row r="11" spans="1:12" s="4" customFormat="1" ht="27" customHeight="1">
      <c r="A11" s="166"/>
      <c r="B11" s="163" t="s">
        <v>125</v>
      </c>
      <c r="C11" s="164"/>
      <c r="D11" s="39">
        <v>6</v>
      </c>
      <c r="E11" s="102">
        <v>34</v>
      </c>
      <c r="F11" s="102">
        <v>23</v>
      </c>
      <c r="G11" s="102">
        <v>1</v>
      </c>
      <c r="H11" s="102">
        <v>25</v>
      </c>
      <c r="I11" s="102">
        <v>8</v>
      </c>
      <c r="J11" s="102">
        <v>9</v>
      </c>
      <c r="K11" s="83">
        <v>3</v>
      </c>
      <c r="L11" s="90">
        <f t="shared" si="0"/>
        <v>11</v>
      </c>
    </row>
    <row r="12" spans="1:12" s="4" customFormat="1" ht="15" customHeight="1">
      <c r="A12" s="166"/>
      <c r="B12" s="163" t="s">
        <v>190</v>
      </c>
      <c r="C12" s="164"/>
      <c r="D12" s="39">
        <v>7</v>
      </c>
      <c r="E12" s="102">
        <v>14384</v>
      </c>
      <c r="F12" s="102">
        <v>13993</v>
      </c>
      <c r="G12" s="102">
        <v>5</v>
      </c>
      <c r="H12" s="102">
        <v>13983</v>
      </c>
      <c r="I12" s="102">
        <v>8219</v>
      </c>
      <c r="J12" s="102">
        <v>401</v>
      </c>
      <c r="K12" s="83">
        <v>47</v>
      </c>
      <c r="L12" s="90">
        <f t="shared" si="0"/>
        <v>391</v>
      </c>
    </row>
    <row r="13" spans="1:12" s="4" customFormat="1" ht="15" customHeight="1">
      <c r="A13" s="166"/>
      <c r="B13" s="163" t="s">
        <v>123</v>
      </c>
      <c r="C13" s="164"/>
      <c r="D13" s="39">
        <v>8</v>
      </c>
      <c r="E13" s="102">
        <v>1509</v>
      </c>
      <c r="F13" s="102">
        <v>110</v>
      </c>
      <c r="G13" s="102">
        <v>24</v>
      </c>
      <c r="H13" s="102">
        <v>309</v>
      </c>
      <c r="I13" s="102">
        <v>96</v>
      </c>
      <c r="J13" s="102">
        <v>1200</v>
      </c>
      <c r="K13" s="83">
        <v>422</v>
      </c>
      <c r="L13" s="90">
        <f t="shared" si="0"/>
        <v>1399</v>
      </c>
    </row>
    <row r="14" spans="1:12" s="4" customFormat="1" ht="26.25" customHeight="1">
      <c r="A14" s="166"/>
      <c r="B14" s="156" t="s">
        <v>192</v>
      </c>
      <c r="C14" s="157"/>
      <c r="D14" s="39">
        <v>9</v>
      </c>
      <c r="E14" s="105">
        <v>13391</v>
      </c>
      <c r="F14" s="105">
        <v>11881</v>
      </c>
      <c r="G14" s="105">
        <v>35</v>
      </c>
      <c r="H14" s="105">
        <v>11881</v>
      </c>
      <c r="I14" s="105">
        <v>10555</v>
      </c>
      <c r="J14" s="105">
        <v>1510</v>
      </c>
      <c r="K14" s="93">
        <v>168</v>
      </c>
      <c r="L14" s="90">
        <f t="shared" si="0"/>
        <v>1510</v>
      </c>
    </row>
    <row r="15" spans="1:12" s="4" customFormat="1" ht="15" customHeight="1">
      <c r="A15" s="166"/>
      <c r="B15" s="163" t="s">
        <v>201</v>
      </c>
      <c r="C15" s="164"/>
      <c r="D15" s="39">
        <v>10</v>
      </c>
      <c r="E15" s="105">
        <v>3056</v>
      </c>
      <c r="F15" s="105">
        <v>2854</v>
      </c>
      <c r="G15" s="105">
        <v>14</v>
      </c>
      <c r="H15" s="105">
        <v>2817</v>
      </c>
      <c r="I15" s="105">
        <v>1611</v>
      </c>
      <c r="J15" s="105">
        <v>239</v>
      </c>
      <c r="K15" s="93">
        <v>34</v>
      </c>
      <c r="L15" s="90">
        <f t="shared" si="0"/>
        <v>202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3">
        <f aca="true" t="shared" si="1" ref="E16:K16">SUM(E6:E15)</f>
        <v>1079113</v>
      </c>
      <c r="F16" s="83">
        <f t="shared" si="1"/>
        <v>947148</v>
      </c>
      <c r="G16" s="83">
        <f t="shared" si="1"/>
        <v>3991</v>
      </c>
      <c r="H16" s="83">
        <f t="shared" si="1"/>
        <v>945395</v>
      </c>
      <c r="I16" s="83">
        <f t="shared" si="1"/>
        <v>625285</v>
      </c>
      <c r="J16" s="83">
        <f t="shared" si="1"/>
        <v>133718</v>
      </c>
      <c r="K16" s="83">
        <f t="shared" si="1"/>
        <v>52322</v>
      </c>
      <c r="L16" s="90">
        <f t="shared" si="0"/>
        <v>131965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3">
        <v>37023</v>
      </c>
      <c r="F17" s="83">
        <v>34257</v>
      </c>
      <c r="G17" s="83">
        <v>122</v>
      </c>
      <c r="H17" s="83">
        <v>33287</v>
      </c>
      <c r="I17" s="83">
        <v>24206</v>
      </c>
      <c r="J17" s="83">
        <v>3736</v>
      </c>
      <c r="K17" s="83">
        <v>581</v>
      </c>
      <c r="L17" s="90">
        <f t="shared" si="0"/>
        <v>2766</v>
      </c>
    </row>
    <row r="18" spans="1:12" ht="13.5" customHeight="1">
      <c r="A18" s="166"/>
      <c r="B18" s="95"/>
      <c r="C18" s="96" t="s">
        <v>168</v>
      </c>
      <c r="D18" s="39">
        <v>13</v>
      </c>
      <c r="E18" s="83">
        <v>31680</v>
      </c>
      <c r="F18" s="83">
        <v>24459</v>
      </c>
      <c r="G18" s="83">
        <v>222</v>
      </c>
      <c r="H18" s="83">
        <v>24194</v>
      </c>
      <c r="I18" s="83">
        <v>17326</v>
      </c>
      <c r="J18" s="83">
        <v>7486</v>
      </c>
      <c r="K18" s="83">
        <v>1468</v>
      </c>
      <c r="L18" s="90">
        <f t="shared" si="0"/>
        <v>7221</v>
      </c>
    </row>
    <row r="19" spans="1:12" ht="26.25" customHeight="1">
      <c r="A19" s="166"/>
      <c r="B19" s="158" t="s">
        <v>208</v>
      </c>
      <c r="C19" s="159"/>
      <c r="D19" s="39">
        <v>14</v>
      </c>
      <c r="E19" s="110">
        <v>50</v>
      </c>
      <c r="F19" s="110">
        <v>49</v>
      </c>
      <c r="G19" s="110"/>
      <c r="H19" s="110">
        <v>49</v>
      </c>
      <c r="I19" s="110">
        <v>18</v>
      </c>
      <c r="J19" s="110">
        <v>1</v>
      </c>
      <c r="K19" s="110"/>
      <c r="L19" s="90">
        <f t="shared" si="0"/>
        <v>1</v>
      </c>
    </row>
    <row r="20" spans="1:12" ht="18" customHeight="1">
      <c r="A20" s="166"/>
      <c r="B20" s="163" t="s">
        <v>28</v>
      </c>
      <c r="C20" s="164"/>
      <c r="D20" s="39">
        <v>15</v>
      </c>
      <c r="E20" s="83">
        <v>3416</v>
      </c>
      <c r="F20" s="83">
        <v>2898</v>
      </c>
      <c r="G20" s="83">
        <v>13</v>
      </c>
      <c r="H20" s="83">
        <v>3057</v>
      </c>
      <c r="I20" s="83">
        <v>2232</v>
      </c>
      <c r="J20" s="83">
        <v>359</v>
      </c>
      <c r="K20" s="83">
        <v>125</v>
      </c>
      <c r="L20" s="90">
        <f t="shared" si="0"/>
        <v>518</v>
      </c>
    </row>
    <row r="21" spans="1:12" ht="24" customHeight="1">
      <c r="A21" s="166"/>
      <c r="B21" s="158" t="s">
        <v>171</v>
      </c>
      <c r="C21" s="159"/>
      <c r="D21" s="39">
        <v>16</v>
      </c>
      <c r="E21" s="83">
        <v>129</v>
      </c>
      <c r="F21" s="83">
        <v>67</v>
      </c>
      <c r="G21" s="83">
        <v>2</v>
      </c>
      <c r="H21" s="83">
        <v>88</v>
      </c>
      <c r="I21" s="83">
        <v>2</v>
      </c>
      <c r="J21" s="83">
        <v>41</v>
      </c>
      <c r="K21" s="83">
        <v>27</v>
      </c>
      <c r="L21" s="90">
        <f t="shared" si="0"/>
        <v>62</v>
      </c>
    </row>
    <row r="22" spans="1:12" ht="17.25" customHeight="1">
      <c r="A22" s="166"/>
      <c r="B22" s="158" t="s">
        <v>34</v>
      </c>
      <c r="C22" s="159"/>
      <c r="D22" s="39">
        <v>17</v>
      </c>
      <c r="E22" s="83">
        <v>37</v>
      </c>
      <c r="F22" s="83">
        <v>27</v>
      </c>
      <c r="G22" s="83">
        <v>1</v>
      </c>
      <c r="H22" s="83">
        <v>29</v>
      </c>
      <c r="I22" s="83">
        <v>19</v>
      </c>
      <c r="J22" s="83">
        <v>8</v>
      </c>
      <c r="K22" s="83">
        <v>2</v>
      </c>
      <c r="L22" s="90">
        <f t="shared" si="0"/>
        <v>10</v>
      </c>
    </row>
    <row r="23" spans="1:12" ht="17.25" customHeight="1">
      <c r="A23" s="166"/>
      <c r="B23" s="158" t="s">
        <v>193</v>
      </c>
      <c r="C23" s="159"/>
      <c r="D23" s="39">
        <v>18</v>
      </c>
      <c r="E23" s="83">
        <v>85</v>
      </c>
      <c r="F23" s="83">
        <v>85</v>
      </c>
      <c r="G23" s="83"/>
      <c r="H23" s="83">
        <v>83</v>
      </c>
      <c r="I23" s="83">
        <v>9</v>
      </c>
      <c r="J23" s="83">
        <v>2</v>
      </c>
      <c r="K23" s="83"/>
      <c r="L23" s="90">
        <f t="shared" si="0"/>
        <v>0</v>
      </c>
    </row>
    <row r="24" spans="1:12" ht="18" customHeight="1">
      <c r="A24" s="166"/>
      <c r="B24" s="158" t="s">
        <v>127</v>
      </c>
      <c r="C24" s="159"/>
      <c r="D24" s="39">
        <v>19</v>
      </c>
      <c r="E24" s="83">
        <v>160</v>
      </c>
      <c r="F24" s="83">
        <v>155</v>
      </c>
      <c r="G24" s="83"/>
      <c r="H24" s="83">
        <v>159</v>
      </c>
      <c r="I24" s="83">
        <v>121</v>
      </c>
      <c r="J24" s="83">
        <v>1</v>
      </c>
      <c r="K24" s="83"/>
      <c r="L24" s="90">
        <f t="shared" si="0"/>
        <v>5</v>
      </c>
    </row>
    <row r="25" spans="1:12" ht="16.5" customHeight="1">
      <c r="A25" s="167"/>
      <c r="B25" s="6" t="s">
        <v>36</v>
      </c>
      <c r="C25" s="6"/>
      <c r="D25" s="39">
        <v>20</v>
      </c>
      <c r="E25" s="93">
        <v>48366</v>
      </c>
      <c r="F25" s="93">
        <v>38769</v>
      </c>
      <c r="G25" s="93">
        <v>273</v>
      </c>
      <c r="H25" s="93">
        <v>36739</v>
      </c>
      <c r="I25" s="93">
        <v>19735</v>
      </c>
      <c r="J25" s="93">
        <v>11627</v>
      </c>
      <c r="K25" s="93">
        <v>2203</v>
      </c>
      <c r="L25" s="90">
        <f t="shared" si="0"/>
        <v>9597</v>
      </c>
    </row>
    <row r="26" spans="1:12" ht="18" customHeight="1">
      <c r="A26" s="175" t="s">
        <v>112</v>
      </c>
      <c r="B26" s="158" t="s">
        <v>126</v>
      </c>
      <c r="C26" s="159"/>
      <c r="D26" s="39">
        <v>21</v>
      </c>
      <c r="E26" s="83">
        <v>376145</v>
      </c>
      <c r="F26" s="83">
        <v>358227</v>
      </c>
      <c r="G26" s="83">
        <v>254</v>
      </c>
      <c r="H26" s="83">
        <v>349677</v>
      </c>
      <c r="I26" s="83">
        <v>272738</v>
      </c>
      <c r="J26" s="83">
        <v>26468</v>
      </c>
      <c r="K26" s="83">
        <v>378</v>
      </c>
      <c r="L26" s="90">
        <f t="shared" si="0"/>
        <v>17918</v>
      </c>
    </row>
    <row r="27" spans="1:12" ht="26.25" customHeight="1">
      <c r="A27" s="175"/>
      <c r="B27" s="158" t="s">
        <v>208</v>
      </c>
      <c r="C27" s="159"/>
      <c r="D27" s="39">
        <v>22</v>
      </c>
      <c r="E27" s="110">
        <v>15133</v>
      </c>
      <c r="F27" s="110">
        <v>14142</v>
      </c>
      <c r="G27" s="110">
        <v>21</v>
      </c>
      <c r="H27" s="110">
        <v>13977</v>
      </c>
      <c r="I27" s="110">
        <v>8501</v>
      </c>
      <c r="J27" s="110">
        <v>1156</v>
      </c>
      <c r="K27" s="110">
        <v>365</v>
      </c>
      <c r="L27" s="90">
        <f t="shared" si="0"/>
        <v>991</v>
      </c>
    </row>
    <row r="28" spans="1:12" ht="15.75" customHeight="1">
      <c r="A28" s="175"/>
      <c r="B28" s="158" t="s">
        <v>31</v>
      </c>
      <c r="C28" s="159"/>
      <c r="D28" s="39">
        <v>23</v>
      </c>
      <c r="E28" s="83">
        <v>647042</v>
      </c>
      <c r="F28" s="83">
        <v>600492</v>
      </c>
      <c r="G28" s="83">
        <v>1557</v>
      </c>
      <c r="H28" s="83">
        <v>593188</v>
      </c>
      <c r="I28" s="83">
        <v>522753</v>
      </c>
      <c r="J28" s="83">
        <v>53854</v>
      </c>
      <c r="K28" s="83">
        <v>4205</v>
      </c>
      <c r="L28" s="90">
        <f t="shared" si="0"/>
        <v>46550</v>
      </c>
    </row>
    <row r="29" spans="1:12" ht="14.25" customHeight="1">
      <c r="A29" s="175"/>
      <c r="B29" s="94"/>
      <c r="C29" s="96" t="s">
        <v>169</v>
      </c>
      <c r="D29" s="39">
        <v>24</v>
      </c>
      <c r="E29" s="83">
        <v>754028</v>
      </c>
      <c r="F29" s="83">
        <v>533480</v>
      </c>
      <c r="G29" s="83">
        <v>7791</v>
      </c>
      <c r="H29" s="83">
        <v>525797</v>
      </c>
      <c r="I29" s="83">
        <v>422979</v>
      </c>
      <c r="J29" s="83">
        <v>228231</v>
      </c>
      <c r="K29" s="83">
        <v>37888</v>
      </c>
      <c r="L29" s="90">
        <f t="shared" si="0"/>
        <v>220548</v>
      </c>
    </row>
    <row r="30" spans="1:12" ht="17.25" customHeight="1">
      <c r="A30" s="175"/>
      <c r="B30" s="158" t="s">
        <v>32</v>
      </c>
      <c r="C30" s="159"/>
      <c r="D30" s="39">
        <v>25</v>
      </c>
      <c r="E30" s="83">
        <v>82215</v>
      </c>
      <c r="F30" s="83">
        <v>80372</v>
      </c>
      <c r="G30" s="83">
        <v>227</v>
      </c>
      <c r="H30" s="83">
        <v>79941</v>
      </c>
      <c r="I30" s="83">
        <v>69668</v>
      </c>
      <c r="J30" s="83">
        <v>2274</v>
      </c>
      <c r="K30" s="83">
        <v>147</v>
      </c>
      <c r="L30" s="90">
        <f t="shared" si="0"/>
        <v>1843</v>
      </c>
    </row>
    <row r="31" spans="1:12" ht="18" customHeight="1">
      <c r="A31" s="175"/>
      <c r="B31" s="94"/>
      <c r="C31" s="96" t="s">
        <v>170</v>
      </c>
      <c r="D31" s="39">
        <v>26</v>
      </c>
      <c r="E31" s="83">
        <v>79324</v>
      </c>
      <c r="F31" s="83">
        <v>69918</v>
      </c>
      <c r="G31" s="83">
        <v>357</v>
      </c>
      <c r="H31" s="83">
        <v>69901</v>
      </c>
      <c r="I31" s="83">
        <v>64247</v>
      </c>
      <c r="J31" s="83">
        <v>9423</v>
      </c>
      <c r="K31" s="83">
        <v>580</v>
      </c>
      <c r="L31" s="90">
        <f t="shared" si="0"/>
        <v>9406</v>
      </c>
    </row>
    <row r="32" spans="1:12" ht="18" customHeight="1">
      <c r="A32" s="175"/>
      <c r="B32" s="158" t="s">
        <v>33</v>
      </c>
      <c r="C32" s="159"/>
      <c r="D32" s="39">
        <v>27</v>
      </c>
      <c r="E32" s="83">
        <v>12484</v>
      </c>
      <c r="F32" s="83">
        <v>10349</v>
      </c>
      <c r="G32" s="83">
        <v>68</v>
      </c>
      <c r="H32" s="83">
        <v>10273</v>
      </c>
      <c r="I32" s="83">
        <v>5443</v>
      </c>
      <c r="J32" s="83">
        <v>2211</v>
      </c>
      <c r="K32" s="83">
        <v>296</v>
      </c>
      <c r="L32" s="90">
        <f t="shared" si="0"/>
        <v>2135</v>
      </c>
    </row>
    <row r="33" spans="1:12" ht="26.25" customHeight="1">
      <c r="A33" s="175"/>
      <c r="B33" s="158" t="s">
        <v>172</v>
      </c>
      <c r="C33" s="159"/>
      <c r="D33" s="39">
        <v>28</v>
      </c>
      <c r="E33" s="83">
        <v>2183</v>
      </c>
      <c r="F33" s="83">
        <v>1589</v>
      </c>
      <c r="G33" s="83">
        <v>91</v>
      </c>
      <c r="H33" s="83">
        <v>1652</v>
      </c>
      <c r="I33" s="83">
        <v>381</v>
      </c>
      <c r="J33" s="83">
        <v>531</v>
      </c>
      <c r="K33" s="83">
        <v>160</v>
      </c>
      <c r="L33" s="90">
        <f t="shared" si="0"/>
        <v>594</v>
      </c>
    </row>
    <row r="34" spans="1:12" ht="18" customHeight="1">
      <c r="A34" s="175"/>
      <c r="B34" s="158" t="s">
        <v>34</v>
      </c>
      <c r="C34" s="159"/>
      <c r="D34" s="39">
        <v>29</v>
      </c>
      <c r="E34" s="83">
        <v>2023</v>
      </c>
      <c r="F34" s="83">
        <v>1720</v>
      </c>
      <c r="G34" s="83">
        <v>24</v>
      </c>
      <c r="H34" s="83">
        <v>1718</v>
      </c>
      <c r="I34" s="83">
        <v>1285</v>
      </c>
      <c r="J34" s="83">
        <v>305</v>
      </c>
      <c r="K34" s="83">
        <v>46</v>
      </c>
      <c r="L34" s="90">
        <f t="shared" si="0"/>
        <v>303</v>
      </c>
    </row>
    <row r="35" spans="1:12" ht="18" customHeight="1">
      <c r="A35" s="175"/>
      <c r="B35" s="158" t="s">
        <v>193</v>
      </c>
      <c r="C35" s="159"/>
      <c r="D35" s="39">
        <v>30</v>
      </c>
      <c r="E35" s="83">
        <v>2392</v>
      </c>
      <c r="F35" s="83">
        <v>2349</v>
      </c>
      <c r="G35" s="83">
        <v>1</v>
      </c>
      <c r="H35" s="83">
        <v>2327</v>
      </c>
      <c r="I35" s="83">
        <v>202</v>
      </c>
      <c r="J35" s="83">
        <v>65</v>
      </c>
      <c r="K35" s="83">
        <v>19</v>
      </c>
      <c r="L35" s="90">
        <f t="shared" si="0"/>
        <v>43</v>
      </c>
    </row>
    <row r="36" spans="1:12" ht="18" customHeight="1">
      <c r="A36" s="175"/>
      <c r="B36" s="168" t="s">
        <v>129</v>
      </c>
      <c r="C36" s="169"/>
      <c r="D36" s="39">
        <v>31</v>
      </c>
      <c r="E36" s="83">
        <v>12544</v>
      </c>
      <c r="F36" s="83">
        <v>9696</v>
      </c>
      <c r="G36" s="83">
        <v>211</v>
      </c>
      <c r="H36" s="83">
        <v>9697</v>
      </c>
      <c r="I36" s="83">
        <v>2927</v>
      </c>
      <c r="J36" s="83">
        <v>2847</v>
      </c>
      <c r="K36" s="83">
        <v>703</v>
      </c>
      <c r="L36" s="90">
        <f t="shared" si="0"/>
        <v>2848</v>
      </c>
    </row>
    <row r="37" spans="1:12" ht="26.25" customHeight="1">
      <c r="A37" s="175"/>
      <c r="B37" s="168" t="s">
        <v>35</v>
      </c>
      <c r="C37" s="169"/>
      <c r="D37" s="39">
        <v>32</v>
      </c>
      <c r="E37" s="83">
        <v>79962</v>
      </c>
      <c r="F37" s="83">
        <v>68643</v>
      </c>
      <c r="G37" s="83">
        <v>212</v>
      </c>
      <c r="H37" s="83">
        <v>69823</v>
      </c>
      <c r="I37" s="83">
        <v>44185</v>
      </c>
      <c r="J37" s="83">
        <v>10139</v>
      </c>
      <c r="K37" s="83">
        <v>1741</v>
      </c>
      <c r="L37" s="90">
        <f t="shared" si="0"/>
        <v>11319</v>
      </c>
    </row>
    <row r="38" spans="1:12" ht="40.5" customHeight="1">
      <c r="A38" s="175"/>
      <c r="B38" s="158" t="s">
        <v>139</v>
      </c>
      <c r="C38" s="159"/>
      <c r="D38" s="39">
        <v>33</v>
      </c>
      <c r="E38" s="83">
        <v>726</v>
      </c>
      <c r="F38" s="83">
        <v>569</v>
      </c>
      <c r="G38" s="83">
        <v>7</v>
      </c>
      <c r="H38" s="83">
        <v>553</v>
      </c>
      <c r="I38" s="83">
        <v>290</v>
      </c>
      <c r="J38" s="83">
        <v>173</v>
      </c>
      <c r="K38" s="83">
        <v>34</v>
      </c>
      <c r="L38" s="90">
        <f t="shared" si="0"/>
        <v>157</v>
      </c>
    </row>
    <row r="39" spans="1:12" ht="18" customHeight="1">
      <c r="A39" s="175"/>
      <c r="B39" s="158" t="s">
        <v>213</v>
      </c>
      <c r="C39" s="159"/>
      <c r="D39" s="39">
        <v>34</v>
      </c>
      <c r="E39" s="83">
        <v>4340</v>
      </c>
      <c r="F39" s="83">
        <v>3825</v>
      </c>
      <c r="G39" s="83">
        <v>3</v>
      </c>
      <c r="H39" s="83">
        <v>3797</v>
      </c>
      <c r="I39" s="83">
        <v>2170</v>
      </c>
      <c r="J39" s="83">
        <v>543</v>
      </c>
      <c r="K39" s="83">
        <v>102</v>
      </c>
      <c r="L39" s="90">
        <f t="shared" si="0"/>
        <v>515</v>
      </c>
    </row>
    <row r="40" spans="1:12" ht="15.75" customHeight="1">
      <c r="A40" s="175"/>
      <c r="B40" s="6" t="s">
        <v>36</v>
      </c>
      <c r="C40" s="6"/>
      <c r="D40" s="39">
        <v>35</v>
      </c>
      <c r="E40" s="93">
        <v>1477533</v>
      </c>
      <c r="F40" s="93">
        <v>1198938</v>
      </c>
      <c r="G40" s="93">
        <v>9452</v>
      </c>
      <c r="H40" s="93">
        <v>1140068</v>
      </c>
      <c r="I40" s="93">
        <v>825343</v>
      </c>
      <c r="J40" s="93">
        <v>337465</v>
      </c>
      <c r="K40" s="93">
        <v>46603</v>
      </c>
      <c r="L40" s="90">
        <f t="shared" si="0"/>
        <v>278595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3">
        <v>968082</v>
      </c>
      <c r="F41" s="83">
        <v>899133</v>
      </c>
      <c r="G41" s="83">
        <v>217</v>
      </c>
      <c r="H41" s="83">
        <v>871724</v>
      </c>
      <c r="I41" s="120" t="s">
        <v>209</v>
      </c>
      <c r="J41" s="83">
        <v>96358</v>
      </c>
      <c r="K41" s="83">
        <v>4978</v>
      </c>
      <c r="L41" s="90">
        <f t="shared" si="0"/>
        <v>68949</v>
      </c>
    </row>
    <row r="42" spans="1:12" ht="16.5" customHeight="1">
      <c r="A42" s="178"/>
      <c r="B42" s="170" t="s">
        <v>47</v>
      </c>
      <c r="C42" s="171"/>
      <c r="D42" s="39">
        <v>37</v>
      </c>
      <c r="E42" s="83">
        <v>10237</v>
      </c>
      <c r="F42" s="83">
        <v>9490</v>
      </c>
      <c r="G42" s="83">
        <v>6</v>
      </c>
      <c r="H42" s="83">
        <v>8903</v>
      </c>
      <c r="I42" s="120" t="s">
        <v>209</v>
      </c>
      <c r="J42" s="83">
        <v>1334</v>
      </c>
      <c r="K42" s="83">
        <v>164</v>
      </c>
      <c r="L42" s="90">
        <f t="shared" si="0"/>
        <v>747</v>
      </c>
    </row>
    <row r="43" spans="1:12" ht="26.25" customHeight="1">
      <c r="A43" s="178"/>
      <c r="B43" s="174" t="s">
        <v>42</v>
      </c>
      <c r="C43" s="174"/>
      <c r="D43" s="39">
        <v>38</v>
      </c>
      <c r="E43" s="83">
        <v>9945</v>
      </c>
      <c r="F43" s="83">
        <v>9246</v>
      </c>
      <c r="G43" s="83"/>
      <c r="H43" s="83">
        <v>9038</v>
      </c>
      <c r="I43" s="83">
        <v>6095</v>
      </c>
      <c r="J43" s="83">
        <v>907</v>
      </c>
      <c r="K43" s="83">
        <v>177</v>
      </c>
      <c r="L43" s="90">
        <f t="shared" si="0"/>
        <v>699</v>
      </c>
    </row>
    <row r="44" spans="1:12" ht="15.75" customHeight="1">
      <c r="A44" s="178"/>
      <c r="B44" s="176" t="s">
        <v>193</v>
      </c>
      <c r="C44" s="177"/>
      <c r="D44" s="39">
        <v>39</v>
      </c>
      <c r="E44" s="83">
        <v>2174</v>
      </c>
      <c r="F44" s="83">
        <v>2137</v>
      </c>
      <c r="G44" s="83"/>
      <c r="H44" s="83">
        <v>2097</v>
      </c>
      <c r="I44" s="83">
        <v>1292</v>
      </c>
      <c r="J44" s="83">
        <v>77</v>
      </c>
      <c r="K44" s="83">
        <v>15</v>
      </c>
      <c r="L44" s="90">
        <f t="shared" si="0"/>
        <v>37</v>
      </c>
    </row>
    <row r="45" spans="1:12" ht="17.25" customHeight="1">
      <c r="A45" s="178"/>
      <c r="B45" s="6" t="s">
        <v>36</v>
      </c>
      <c r="C45" s="70"/>
      <c r="D45" s="39">
        <v>40</v>
      </c>
      <c r="E45" s="83">
        <f>E41+E43+E44</f>
        <v>980201</v>
      </c>
      <c r="F45" s="83">
        <f aca="true" t="shared" si="2" ref="F45:K45">F41+F43+F44</f>
        <v>910516</v>
      </c>
      <c r="G45" s="83">
        <f t="shared" si="2"/>
        <v>217</v>
      </c>
      <c r="H45" s="83">
        <f t="shared" si="2"/>
        <v>882859</v>
      </c>
      <c r="I45" s="83">
        <f>I43+I44</f>
        <v>7387</v>
      </c>
      <c r="J45" s="83">
        <f t="shared" si="2"/>
        <v>97342</v>
      </c>
      <c r="K45" s="83">
        <f t="shared" si="2"/>
        <v>5170</v>
      </c>
      <c r="L45" s="90">
        <f t="shared" si="0"/>
        <v>69685</v>
      </c>
    </row>
    <row r="46" spans="1:12" ht="15.75" customHeight="1">
      <c r="A46" s="172" t="s">
        <v>194</v>
      </c>
      <c r="B46" s="172"/>
      <c r="C46" s="172"/>
      <c r="D46" s="39">
        <v>41</v>
      </c>
      <c r="E46" s="83">
        <f aca="true" t="shared" si="3" ref="E46:K46">E16+E25+E40+E45</f>
        <v>3585213</v>
      </c>
      <c r="F46" s="83">
        <f t="shared" si="3"/>
        <v>3095371</v>
      </c>
      <c r="G46" s="83">
        <f t="shared" si="3"/>
        <v>13933</v>
      </c>
      <c r="H46" s="83">
        <f t="shared" si="3"/>
        <v>3005061</v>
      </c>
      <c r="I46" s="83">
        <f t="shared" si="3"/>
        <v>1477750</v>
      </c>
      <c r="J46" s="83">
        <f t="shared" si="3"/>
        <v>580152</v>
      </c>
      <c r="K46" s="83">
        <f t="shared" si="3"/>
        <v>106298</v>
      </c>
      <c r="L46" s="90">
        <f t="shared" si="0"/>
        <v>489842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&amp;LCE0A42AA&amp;C&amp;R2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137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195</v>
      </c>
      <c r="C3" s="229"/>
      <c r="D3" s="229"/>
      <c r="E3" s="229"/>
      <c r="F3" s="69">
        <v>1</v>
      </c>
      <c r="G3" s="83">
        <v>11965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3">
        <v>11056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3">
        <v>89068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3">
        <v>2409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3">
        <v>6076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3">
        <v>14236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3">
        <v>17990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3">
        <v>27974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3">
        <v>5879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3">
        <v>7566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3">
        <v>7253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3">
        <v>89753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3">
        <v>2312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3">
        <v>7014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3">
        <v>14489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3">
        <v>36074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3">
        <v>8881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3">
        <v>335922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3">
        <v>20097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3">
        <v>10724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3">
        <v>5255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3">
        <v>2561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3">
        <v>855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3">
        <v>217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3">
        <v>21</v>
      </c>
    </row>
    <row r="28" spans="1:7" ht="12.75" customHeight="1">
      <c r="A28" s="185" t="s">
        <v>58</v>
      </c>
      <c r="B28" s="188" t="s">
        <v>195</v>
      </c>
      <c r="C28" s="189"/>
      <c r="D28" s="189"/>
      <c r="E28" s="190"/>
      <c r="F28" s="69">
        <v>26</v>
      </c>
      <c r="G28" s="85">
        <v>191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3">
        <v>2109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3">
        <v>376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3">
        <v>65</v>
      </c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3">
        <v>311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3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3">
        <v>15</v>
      </c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3">
        <v>249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3">
        <v>95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3">
        <v>259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3">
        <f>SUM(G39:G43)</f>
        <v>6</v>
      </c>
    </row>
    <row r="39" spans="1:7" ht="12" customHeight="1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3">
        <v>5</v>
      </c>
    </row>
    <row r="40" spans="1:7" ht="12" customHeight="1">
      <c r="A40" s="186"/>
      <c r="B40" s="208"/>
      <c r="C40" s="210" t="s">
        <v>132</v>
      </c>
      <c r="D40" s="211"/>
      <c r="E40" s="212"/>
      <c r="F40" s="69">
        <v>38</v>
      </c>
      <c r="G40" s="83"/>
    </row>
    <row r="41" spans="1:7" ht="12" customHeight="1">
      <c r="A41" s="186"/>
      <c r="B41" s="208"/>
      <c r="C41" s="210" t="s">
        <v>133</v>
      </c>
      <c r="D41" s="211"/>
      <c r="E41" s="212"/>
      <c r="F41" s="69">
        <v>39</v>
      </c>
      <c r="G41" s="83"/>
    </row>
    <row r="42" spans="1:7" ht="12" customHeight="1">
      <c r="A42" s="186"/>
      <c r="B42" s="208"/>
      <c r="C42" s="210" t="s">
        <v>134</v>
      </c>
      <c r="D42" s="211"/>
      <c r="E42" s="212"/>
      <c r="F42" s="69">
        <v>40</v>
      </c>
      <c r="G42" s="83">
        <v>1</v>
      </c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3"/>
    </row>
    <row r="44" spans="1:9" ht="12.75" customHeight="1">
      <c r="A44" s="191" t="s">
        <v>59</v>
      </c>
      <c r="B44" s="188" t="s">
        <v>195</v>
      </c>
      <c r="C44" s="189"/>
      <c r="D44" s="189"/>
      <c r="E44" s="190"/>
      <c r="F44" s="69">
        <v>42</v>
      </c>
      <c r="G44" s="85">
        <v>14941</v>
      </c>
      <c r="I44" s="92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3">
        <v>67015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3">
        <v>17310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3">
        <v>3341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3">
        <v>13725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3">
        <v>6</v>
      </c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3">
        <v>646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3">
        <v>14633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3">
        <v>7982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3">
        <v>6368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3">
        <f>SUM(G55:G59)</f>
        <v>168</v>
      </c>
    </row>
    <row r="55" spans="1:7" ht="12" customHeight="1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3">
        <v>42</v>
      </c>
    </row>
    <row r="56" spans="1:7" ht="12" customHeight="1">
      <c r="A56" s="192"/>
      <c r="B56" s="208"/>
      <c r="C56" s="241" t="s">
        <v>132</v>
      </c>
      <c r="D56" s="241"/>
      <c r="E56" s="241"/>
      <c r="F56" s="69">
        <v>54</v>
      </c>
      <c r="G56" s="83"/>
    </row>
    <row r="57" spans="1:7" ht="12" customHeight="1">
      <c r="A57" s="192"/>
      <c r="B57" s="208"/>
      <c r="C57" s="241" t="s">
        <v>133</v>
      </c>
      <c r="D57" s="241"/>
      <c r="E57" s="241"/>
      <c r="F57" s="69">
        <v>55</v>
      </c>
      <c r="G57" s="83">
        <v>16</v>
      </c>
    </row>
    <row r="58" spans="1:7" ht="12" customHeight="1">
      <c r="A58" s="192"/>
      <c r="B58" s="208"/>
      <c r="C58" s="241" t="s">
        <v>134</v>
      </c>
      <c r="D58" s="241"/>
      <c r="E58" s="241"/>
      <c r="F58" s="69">
        <v>56</v>
      </c>
      <c r="G58" s="83">
        <v>30</v>
      </c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3">
        <v>80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&amp;LCE0A42AA&amp;C&amp;R3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7.75390625" style="1" customWidth="1"/>
    <col min="9" max="9" width="18.00390625" style="1" customWidth="1"/>
    <col min="10" max="16384" width="9.125" style="1" customWidth="1"/>
  </cols>
  <sheetData>
    <row r="1" spans="1:9" ht="15" customHeight="1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5">
        <v>113723</v>
      </c>
    </row>
    <row r="4" spans="1:9" ht="14.25" customHeight="1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5">
        <v>80295</v>
      </c>
    </row>
    <row r="5" spans="1:9" ht="14.25" customHeight="1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5">
        <v>12324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5">
        <v>155</v>
      </c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5">
        <v>27611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5">
        <v>2544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5">
        <v>1733</v>
      </c>
    </row>
    <row r="10" spans="1:9" ht="15" customHeight="1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5">
        <v>3178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5">
        <v>689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5">
        <v>773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5">
        <v>173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5">
        <v>14725226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5">
        <v>87440</v>
      </c>
    </row>
    <row r="16" spans="1:9" ht="15" customHeight="1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5">
        <v>828</v>
      </c>
    </row>
    <row r="17" spans="1:9" ht="15" customHeight="1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5">
        <v>10</v>
      </c>
    </row>
    <row r="18" spans="1:9" ht="15" customHeight="1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5">
        <v>212</v>
      </c>
    </row>
    <row r="19" spans="1:9" ht="15" customHeight="1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5">
        <v>14624</v>
      </c>
    </row>
    <row r="20" spans="1:9" ht="15" customHeight="1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5">
        <v>338177</v>
      </c>
    </row>
    <row r="21" spans="1:9" ht="15" customHeight="1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5">
        <v>6702</v>
      </c>
    </row>
    <row r="22" spans="1:9" ht="15" customHeight="1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5">
        <v>3556</v>
      </c>
    </row>
    <row r="23" spans="1:9" ht="15" customHeight="1">
      <c r="A23" s="291"/>
      <c r="B23" s="275" t="s">
        <v>214</v>
      </c>
      <c r="C23" s="276"/>
      <c r="D23" s="276"/>
      <c r="E23" s="276"/>
      <c r="F23" s="276"/>
      <c r="G23" s="277"/>
      <c r="H23" s="10">
        <v>21</v>
      </c>
      <c r="I23" s="85">
        <v>41</v>
      </c>
    </row>
    <row r="24" spans="1:9" ht="26.25" customHeight="1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5">
        <v>5562</v>
      </c>
    </row>
    <row r="25" spans="1:9" ht="16.5" customHeight="1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5">
        <v>173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5">
        <v>3304</v>
      </c>
    </row>
    <row r="27" spans="1:9" ht="16.5" customHeight="1">
      <c r="A27" s="291"/>
      <c r="B27" s="318"/>
      <c r="C27" s="318"/>
      <c r="D27" s="319" t="s">
        <v>196</v>
      </c>
      <c r="E27" s="320"/>
      <c r="F27" s="320"/>
      <c r="G27" s="321"/>
      <c r="H27" s="10">
        <v>25</v>
      </c>
      <c r="I27" s="85">
        <v>10493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3">
        <v>45723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3">
        <v>2643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3">
        <v>487</v>
      </c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3">
        <v>17514344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3">
        <v>513363</v>
      </c>
    </row>
    <row r="33" spans="1:9" ht="15" customHeight="1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3">
        <v>10</v>
      </c>
    </row>
    <row r="34" spans="1:9" ht="15" customHeight="1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3">
        <v>598</v>
      </c>
    </row>
    <row r="35" spans="1:9" ht="15" customHeight="1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3">
        <v>7091</v>
      </c>
    </row>
    <row r="36" spans="1:9" ht="27" customHeight="1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3">
        <v>1493</v>
      </c>
    </row>
    <row r="37" spans="1:10" ht="12.75" customHeight="1">
      <c r="A37" s="262" t="s">
        <v>112</v>
      </c>
      <c r="B37" s="294" t="s">
        <v>197</v>
      </c>
      <c r="C37" s="295"/>
      <c r="D37" s="292" t="s">
        <v>198</v>
      </c>
      <c r="E37" s="292"/>
      <c r="F37" s="292"/>
      <c r="G37" s="292"/>
      <c r="H37" s="10">
        <v>35</v>
      </c>
      <c r="I37" s="93">
        <v>169506</v>
      </c>
      <c r="J37" s="107"/>
    </row>
    <row r="38" spans="1:9" ht="12.75" customHeight="1">
      <c r="A38" s="263"/>
      <c r="B38" s="296"/>
      <c r="C38" s="297"/>
      <c r="D38" s="292" t="s">
        <v>199</v>
      </c>
      <c r="E38" s="292"/>
      <c r="F38" s="292"/>
      <c r="G38" s="292"/>
      <c r="H38" s="10">
        <v>36</v>
      </c>
      <c r="I38" s="93">
        <v>275078</v>
      </c>
    </row>
    <row r="39" spans="1:9" ht="15" customHeight="1">
      <c r="A39" s="263"/>
      <c r="B39" s="298"/>
      <c r="C39" s="299"/>
      <c r="D39" s="293" t="s">
        <v>200</v>
      </c>
      <c r="E39" s="293"/>
      <c r="F39" s="293"/>
      <c r="G39" s="293"/>
      <c r="H39" s="10">
        <v>37</v>
      </c>
      <c r="I39" s="93">
        <v>229755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3">
        <v>767217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3">
        <v>710315</v>
      </c>
    </row>
    <row r="42" spans="1:9" ht="15" customHeight="1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3">
        <v>5317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3">
        <v>62021503155070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3">
        <v>7406579612</v>
      </c>
    </row>
    <row r="45" spans="1:9" ht="15" customHeight="1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3">
        <v>69</v>
      </c>
    </row>
    <row r="46" spans="1:9" ht="15" customHeight="1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3">
        <v>8779</v>
      </c>
    </row>
    <row r="47" spans="1:9" ht="15" customHeight="1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3">
        <v>6071</v>
      </c>
    </row>
    <row r="48" spans="1:9" ht="15" customHeight="1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3">
        <v>97855</v>
      </c>
    </row>
    <row r="49" spans="1:9" ht="24.75" customHeight="1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3">
        <v>30540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180</v>
      </c>
      <c r="B51" s="279"/>
      <c r="C51" s="279"/>
      <c r="D51" s="279"/>
      <c r="E51" s="279"/>
      <c r="F51" s="279"/>
      <c r="G51" s="280"/>
      <c r="H51" s="106">
        <v>48</v>
      </c>
      <c r="I51" s="86">
        <v>4344</v>
      </c>
    </row>
    <row r="52" spans="1:9" ht="14.25" customHeight="1">
      <c r="A52" s="259" t="s">
        <v>181</v>
      </c>
      <c r="B52" s="260"/>
      <c r="C52" s="260"/>
      <c r="D52" s="260"/>
      <c r="E52" s="260"/>
      <c r="F52" s="260"/>
      <c r="G52" s="261"/>
      <c r="H52" s="106">
        <v>49</v>
      </c>
      <c r="I52" s="86">
        <v>3004</v>
      </c>
    </row>
    <row r="53" spans="1:9" ht="28.5" customHeight="1">
      <c r="A53" s="282" t="s">
        <v>204</v>
      </c>
      <c r="B53" s="283"/>
      <c r="C53" s="283"/>
      <c r="D53" s="283"/>
      <c r="E53" s="283"/>
      <c r="F53" s="283"/>
      <c r="G53" s="284"/>
      <c r="H53" s="111">
        <v>50</v>
      </c>
      <c r="I53" s="85">
        <v>57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69" t="s">
        <v>184</v>
      </c>
      <c r="B58" s="270"/>
      <c r="C58" s="270"/>
      <c r="D58" s="271"/>
      <c r="E58" s="108">
        <f>E59+E62+E63+E64</f>
        <v>2541549</v>
      </c>
      <c r="F58" s="108">
        <f>F59+F62+F63+F64</f>
        <v>376618</v>
      </c>
      <c r="G58" s="108">
        <f>G59+G62+G63+G64</f>
        <v>56397</v>
      </c>
      <c r="H58" s="108">
        <f>H59+H62+H63+H64</f>
        <v>17563</v>
      </c>
      <c r="I58" s="108">
        <f>I59+I62+I63+I64</f>
        <v>12934</v>
      </c>
    </row>
    <row r="59" spans="1:9" ht="13.5" customHeight="1">
      <c r="A59" s="201" t="s">
        <v>103</v>
      </c>
      <c r="B59" s="201"/>
      <c r="C59" s="201"/>
      <c r="D59" s="201"/>
      <c r="E59" s="93">
        <v>868548</v>
      </c>
      <c r="F59" s="93">
        <v>52085</v>
      </c>
      <c r="G59" s="93">
        <v>14282</v>
      </c>
      <c r="H59" s="93">
        <v>5768</v>
      </c>
      <c r="I59" s="93">
        <v>4711</v>
      </c>
    </row>
    <row r="60" spans="1:9" ht="13.5" customHeight="1">
      <c r="A60" s="249" t="s">
        <v>202</v>
      </c>
      <c r="B60" s="250"/>
      <c r="C60" s="250"/>
      <c r="D60" s="251"/>
      <c r="E60" s="85">
        <v>63094</v>
      </c>
      <c r="F60" s="85">
        <v>29643</v>
      </c>
      <c r="G60" s="85">
        <v>11405</v>
      </c>
      <c r="H60" s="85">
        <v>5142</v>
      </c>
      <c r="I60" s="85">
        <v>4205</v>
      </c>
    </row>
    <row r="61" spans="1:9" ht="13.5" customHeight="1">
      <c r="A61" s="249" t="s">
        <v>203</v>
      </c>
      <c r="B61" s="250"/>
      <c r="C61" s="250"/>
      <c r="D61" s="251"/>
      <c r="E61" s="85">
        <v>704972</v>
      </c>
      <c r="F61" s="85">
        <v>13202</v>
      </c>
      <c r="G61" s="85">
        <v>1667</v>
      </c>
      <c r="H61" s="85">
        <v>351</v>
      </c>
      <c r="I61" s="85">
        <v>156</v>
      </c>
    </row>
    <row r="62" spans="1:9" ht="13.5" customHeight="1">
      <c r="A62" s="252" t="s">
        <v>30</v>
      </c>
      <c r="B62" s="252"/>
      <c r="C62" s="252"/>
      <c r="D62" s="252"/>
      <c r="E62" s="83">
        <v>25606</v>
      </c>
      <c r="F62" s="83">
        <v>8717</v>
      </c>
      <c r="G62" s="83">
        <v>1526</v>
      </c>
      <c r="H62" s="83">
        <v>469</v>
      </c>
      <c r="I62" s="83">
        <v>421</v>
      </c>
    </row>
    <row r="63" spans="1:9" ht="13.5" customHeight="1">
      <c r="A63" s="252" t="s">
        <v>104</v>
      </c>
      <c r="B63" s="252"/>
      <c r="C63" s="252"/>
      <c r="D63" s="252"/>
      <c r="E63" s="83">
        <v>807318</v>
      </c>
      <c r="F63" s="83">
        <v>275317</v>
      </c>
      <c r="G63" s="83">
        <v>39085</v>
      </c>
      <c r="H63" s="83">
        <v>10832</v>
      </c>
      <c r="I63" s="83">
        <v>7517</v>
      </c>
    </row>
    <row r="64" spans="1:9" ht="13.5" customHeight="1">
      <c r="A64" s="201" t="s">
        <v>108</v>
      </c>
      <c r="B64" s="201"/>
      <c r="C64" s="201"/>
      <c r="D64" s="201"/>
      <c r="E64" s="83">
        <v>840077</v>
      </c>
      <c r="F64" s="83">
        <v>40499</v>
      </c>
      <c r="G64" s="83">
        <v>1504</v>
      </c>
      <c r="H64" s="83">
        <v>494</v>
      </c>
      <c r="I64" s="83">
        <v>285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183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8" t="s">
        <v>37</v>
      </c>
      <c r="F67" s="98" t="s">
        <v>5</v>
      </c>
      <c r="G67" s="112" t="s">
        <v>114</v>
      </c>
      <c r="H67" s="99"/>
      <c r="I67" s="99"/>
    </row>
    <row r="68" spans="1:9" ht="15" customHeight="1">
      <c r="A68" s="242" t="s">
        <v>184</v>
      </c>
      <c r="B68" s="243"/>
      <c r="C68" s="243"/>
      <c r="D68" s="244"/>
      <c r="E68" s="109">
        <v>1</v>
      </c>
      <c r="F68" s="113">
        <v>1097052</v>
      </c>
      <c r="G68" s="114">
        <v>15438445097</v>
      </c>
      <c r="H68" s="99"/>
      <c r="I68" s="99"/>
    </row>
    <row r="69" spans="1:9" ht="15" customHeight="1">
      <c r="A69" s="322" t="s">
        <v>185</v>
      </c>
      <c r="B69" s="323"/>
      <c r="C69" s="245" t="s">
        <v>186</v>
      </c>
      <c r="D69" s="246"/>
      <c r="E69" s="118">
        <v>2</v>
      </c>
      <c r="F69" s="115">
        <v>549405</v>
      </c>
      <c r="G69" s="116">
        <v>13182696400</v>
      </c>
      <c r="H69" s="100"/>
      <c r="I69" s="100"/>
    </row>
    <row r="70" spans="1:9" ht="15" customHeight="1">
      <c r="A70" s="324"/>
      <c r="B70" s="325"/>
      <c r="C70" s="245" t="s">
        <v>187</v>
      </c>
      <c r="D70" s="246"/>
      <c r="E70" s="118">
        <v>3</v>
      </c>
      <c r="F70" s="115">
        <v>547647</v>
      </c>
      <c r="G70" s="116">
        <v>2255748697</v>
      </c>
      <c r="H70" s="100"/>
      <c r="I70" s="100"/>
    </row>
    <row r="71" spans="1:9" ht="15" customHeight="1">
      <c r="A71" s="312" t="s">
        <v>188</v>
      </c>
      <c r="B71" s="313"/>
      <c r="C71" s="316" t="s">
        <v>113</v>
      </c>
      <c r="D71" s="317"/>
      <c r="E71" s="119">
        <v>4</v>
      </c>
      <c r="F71" s="117">
        <v>350193</v>
      </c>
      <c r="G71" s="114">
        <v>282071936</v>
      </c>
      <c r="H71" s="100"/>
      <c r="I71" s="100"/>
    </row>
    <row r="72" spans="1:9" ht="30" customHeight="1">
      <c r="A72" s="314"/>
      <c r="B72" s="315"/>
      <c r="C72" s="316" t="s">
        <v>189</v>
      </c>
      <c r="D72" s="317"/>
      <c r="E72" s="118">
        <v>5</v>
      </c>
      <c r="F72" s="115">
        <v>621</v>
      </c>
      <c r="G72" s="116">
        <v>1524936</v>
      </c>
      <c r="H72" s="101"/>
      <c r="I72" s="101"/>
    </row>
    <row r="73" spans="1:9" ht="15" customHeight="1">
      <c r="A73" s="312" t="s">
        <v>205</v>
      </c>
      <c r="B73" s="313"/>
      <c r="C73" s="245" t="s">
        <v>206</v>
      </c>
      <c r="D73" s="246"/>
      <c r="E73" s="118">
        <v>6</v>
      </c>
      <c r="F73" s="115">
        <v>710</v>
      </c>
      <c r="G73" s="116">
        <v>15474083</v>
      </c>
      <c r="H73" s="100"/>
      <c r="I73" s="100"/>
    </row>
    <row r="74" spans="1:9" ht="15" customHeight="1">
      <c r="A74" s="314"/>
      <c r="B74" s="315"/>
      <c r="C74" s="245" t="s">
        <v>207</v>
      </c>
      <c r="D74" s="246"/>
      <c r="E74" s="118">
        <v>7</v>
      </c>
      <c r="F74" s="115">
        <v>3557</v>
      </c>
      <c r="G74" s="116">
        <v>130399738</v>
      </c>
      <c r="H74" s="100"/>
      <c r="I74" s="100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&amp;LCE0A42AA&amp;C&amp;R4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8">
      <selection activeCell="B24" sqref="B24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4">
        <f>IF('розділ 1 '!J46&lt;&gt;0,'розділ 1 '!K46*100/'розділ 1 '!J46,0)</f>
        <v>18.322439636509053</v>
      </c>
    </row>
    <row r="4" spans="1:4" ht="18" customHeight="1">
      <c r="A4" s="339" t="s">
        <v>1</v>
      </c>
      <c r="B4" s="64" t="s">
        <v>175</v>
      </c>
      <c r="C4" s="10">
        <v>2</v>
      </c>
      <c r="D4" s="104">
        <f>IF('розділ 1 '!J16&lt;&gt;0,'розділ 1 '!K16*100/'розділ 1 '!J16,0)</f>
        <v>39.12861394875783</v>
      </c>
    </row>
    <row r="5" spans="1:4" ht="18" customHeight="1">
      <c r="A5" s="340"/>
      <c r="B5" s="64" t="s">
        <v>176</v>
      </c>
      <c r="C5" s="10">
        <v>3</v>
      </c>
      <c r="D5" s="104">
        <f>IF('розділ 1 '!J25&lt;&gt;0,'розділ 1 '!K25*100/'розділ 1 '!J25,0)</f>
        <v>18.947277887675238</v>
      </c>
    </row>
    <row r="6" spans="1:4" ht="18" customHeight="1">
      <c r="A6" s="340"/>
      <c r="B6" s="64" t="s">
        <v>177</v>
      </c>
      <c r="C6" s="10">
        <v>4</v>
      </c>
      <c r="D6" s="104">
        <f>IF('розділ 1 '!J40&lt;&gt;0,'розділ 1 '!K40*100/'розділ 1 '!J40,0)</f>
        <v>13.809728416280207</v>
      </c>
    </row>
    <row r="7" spans="1:4" ht="18" customHeight="1">
      <c r="A7" s="340"/>
      <c r="B7" s="67" t="s">
        <v>178</v>
      </c>
      <c r="C7" s="10">
        <v>5</v>
      </c>
      <c r="D7" s="104">
        <f>IF('розділ 1 '!J45&lt;&gt;0,'розділ 1 '!K45*100/'розділ 1 '!J45,0)</f>
        <v>5.311170923136981</v>
      </c>
    </row>
    <row r="8" spans="1:4" ht="18" customHeight="1">
      <c r="A8" s="213" t="s">
        <v>179</v>
      </c>
      <c r="B8" s="213"/>
      <c r="C8" s="10">
        <v>6</v>
      </c>
      <c r="D8" s="104">
        <f>IF('розділ 1 '!F46&lt;&gt;0,'розділ 1 '!H46*100/'розділ 1 '!F46,0)</f>
        <v>97.08241758419265</v>
      </c>
    </row>
    <row r="9" spans="1:4" ht="18" customHeight="1">
      <c r="A9" s="213" t="s">
        <v>96</v>
      </c>
      <c r="B9" s="213"/>
      <c r="C9" s="10">
        <v>7</v>
      </c>
      <c r="D9" s="87">
        <f>IF('розділ 3'!I52&lt;&gt;0,'розділ 1 '!H46/'розділ 3'!I52,0)</f>
        <v>1000.3531957390146</v>
      </c>
    </row>
    <row r="10" spans="1:4" ht="25.5" customHeight="1">
      <c r="A10" s="213" t="s">
        <v>106</v>
      </c>
      <c r="B10" s="213"/>
      <c r="C10" s="10">
        <v>8</v>
      </c>
      <c r="D10" s="87">
        <f>IF('розділ 3'!I52&lt;&gt;0,'розділ 1 '!E46/'розділ 3'!I52,0)</f>
        <v>1193.4796937416777</v>
      </c>
    </row>
    <row r="11" spans="1:4" ht="16.5" customHeight="1">
      <c r="A11" s="223" t="s">
        <v>62</v>
      </c>
      <c r="B11" s="225"/>
      <c r="C11" s="10">
        <v>9</v>
      </c>
      <c r="D11" s="83">
        <v>57.270028956405</v>
      </c>
    </row>
    <row r="12" spans="1:4" ht="16.5" customHeight="1">
      <c r="A12" s="252" t="s">
        <v>103</v>
      </c>
      <c r="B12" s="252"/>
      <c r="C12" s="10">
        <v>10</v>
      </c>
      <c r="D12" s="83">
        <v>54.3777987213472</v>
      </c>
    </row>
    <row r="13" spans="1:4" ht="16.5" customHeight="1">
      <c r="A13" s="249" t="s">
        <v>202</v>
      </c>
      <c r="B13" s="251"/>
      <c r="C13" s="10">
        <v>11</v>
      </c>
      <c r="D13" s="93">
        <v>174.845888747432</v>
      </c>
    </row>
    <row r="14" spans="1:4" ht="16.5" customHeight="1">
      <c r="A14" s="249" t="s">
        <v>203</v>
      </c>
      <c r="B14" s="251"/>
      <c r="C14" s="10">
        <v>12</v>
      </c>
      <c r="D14" s="93">
        <v>11.3644410362721</v>
      </c>
    </row>
    <row r="15" spans="1:4" ht="16.5" customHeight="1">
      <c r="A15" s="252" t="s">
        <v>30</v>
      </c>
      <c r="B15" s="252"/>
      <c r="C15" s="10">
        <v>13</v>
      </c>
      <c r="D15" s="83">
        <v>93.0257112891948</v>
      </c>
    </row>
    <row r="16" spans="1:4" ht="16.5" customHeight="1">
      <c r="A16" s="252" t="s">
        <v>104</v>
      </c>
      <c r="B16" s="252"/>
      <c r="C16" s="10">
        <v>14</v>
      </c>
      <c r="D16" s="83">
        <v>90.2881856472325</v>
      </c>
    </row>
    <row r="17" spans="1:5" ht="16.5" customHeight="1">
      <c r="A17" s="252" t="s">
        <v>108</v>
      </c>
      <c r="B17" s="252"/>
      <c r="C17" s="10">
        <v>15</v>
      </c>
      <c r="D17" s="83">
        <v>27.5260564922992</v>
      </c>
      <c r="E17" s="92"/>
    </row>
    <row r="18" spans="1:4" ht="15" customHeight="1">
      <c r="A18" s="65"/>
      <c r="B18" s="65"/>
      <c r="C18" s="44"/>
      <c r="D18" s="44"/>
    </row>
    <row r="19" spans="1:4" ht="15" customHeight="1">
      <c r="A19" s="338" t="s">
        <v>219</v>
      </c>
      <c r="B19" s="338"/>
      <c r="C19" s="44"/>
      <c r="D19" s="44"/>
    </row>
    <row r="20" spans="1:4" ht="15" customHeight="1">
      <c r="A20" s="338"/>
      <c r="B20" s="338"/>
      <c r="C20" s="342" t="s">
        <v>218</v>
      </c>
      <c r="D20" s="342"/>
    </row>
    <row r="21" spans="1:4" ht="15.75" customHeight="1">
      <c r="A21" s="59"/>
      <c r="B21" s="122" t="s">
        <v>97</v>
      </c>
      <c r="C21" s="335" t="s">
        <v>98</v>
      </c>
      <c r="D21" s="335"/>
    </row>
    <row r="22" spans="1:4" ht="12.75">
      <c r="A22" s="59"/>
      <c r="B22" s="59"/>
      <c r="C22" s="79"/>
      <c r="D22" s="79"/>
    </row>
    <row r="23" spans="1:7" ht="12.75" customHeight="1">
      <c r="A23" s="60" t="s">
        <v>102</v>
      </c>
      <c r="B23" s="80"/>
      <c r="C23" s="343" t="s">
        <v>215</v>
      </c>
      <c r="D23" s="343"/>
      <c r="G23" s="92"/>
    </row>
    <row r="24" spans="1:4" ht="15.75" customHeight="1">
      <c r="A24" s="61"/>
      <c r="B24" s="122" t="s">
        <v>97</v>
      </c>
      <c r="C24" s="335" t="s">
        <v>98</v>
      </c>
      <c r="D24" s="335"/>
    </row>
    <row r="25" spans="1:4" ht="12.75">
      <c r="A25" s="62" t="s">
        <v>99</v>
      </c>
      <c r="B25" s="81"/>
      <c r="C25" s="336">
        <v>2777663</v>
      </c>
      <c r="D25" s="336"/>
    </row>
    <row r="26" spans="1:4" ht="12.75">
      <c r="A26" s="63" t="s">
        <v>100</v>
      </c>
      <c r="B26" s="81"/>
      <c r="C26" s="337"/>
      <c r="D26" s="337"/>
    </row>
    <row r="27" spans="1:4" ht="12.75">
      <c r="A27" s="62" t="s">
        <v>101</v>
      </c>
      <c r="B27" s="82"/>
      <c r="C27" s="337" t="s">
        <v>216</v>
      </c>
      <c r="D27" s="337"/>
    </row>
    <row r="28" ht="15.75" customHeight="1"/>
    <row r="29" spans="3:4" ht="12.75" customHeight="1">
      <c r="C29" s="341" t="s">
        <v>217</v>
      </c>
      <c r="D29" s="341"/>
    </row>
  </sheetData>
  <sheetProtection/>
  <mergeCells count="22">
    <mergeCell ref="C29:D29"/>
    <mergeCell ref="C20:D20"/>
    <mergeCell ref="C21:D21"/>
    <mergeCell ref="C23:D23"/>
    <mergeCell ref="A11:B11"/>
    <mergeCell ref="A12:B12"/>
    <mergeCell ref="A15:B15"/>
    <mergeCell ref="A16:B16"/>
    <mergeCell ref="A17:B17"/>
    <mergeCell ref="A13:B13"/>
    <mergeCell ref="A2:B2"/>
    <mergeCell ref="A3:B3"/>
    <mergeCell ref="A8:B8"/>
    <mergeCell ref="A9:B9"/>
    <mergeCell ref="A10:B10"/>
    <mergeCell ref="A4:A7"/>
    <mergeCell ref="A14:B14"/>
    <mergeCell ref="C24:D24"/>
    <mergeCell ref="C25:D25"/>
    <mergeCell ref="C26:D26"/>
    <mergeCell ref="C27:D27"/>
    <mergeCell ref="A19:B2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&amp;LCE0A42AA&amp;C&amp;R5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Пастухова Валентина Миколаївна</cp:lastModifiedBy>
  <cp:lastPrinted>2022-02-04T09:54:42Z</cp:lastPrinted>
  <dcterms:created xsi:type="dcterms:W3CDTF">2004-04-20T14:33:35Z</dcterms:created>
  <dcterms:modified xsi:type="dcterms:W3CDTF">2022-02-10T13:49:32Z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мзс_4.2021_ДСАУ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CE0A42AA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