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400" activeTab="0"/>
  </bookViews>
  <sheets>
    <sheet name="8_2" sheetId="1" r:id="rId1"/>
  </sheets>
  <definedNames>
    <definedName name="Z8_2">#REF!</definedName>
    <definedName name="_xlnm.Print_Area" localSheetId="0">'8_2'!$A$1:$Q$40</definedName>
  </definedNames>
  <calcPr calcMode="manual" fullCalcOnLoad="1"/>
</workbook>
</file>

<file path=xl/sharedStrings.xml><?xml version="1.0" encoding="utf-8"?>
<sst xmlns="http://schemas.openxmlformats.org/spreadsheetml/2006/main" count="61" uniqueCount="44">
  <si>
    <t>Таблиця 8.2</t>
  </si>
  <si>
    <t>Якість розгляду адміністративних справ окружними адміністративними судами</t>
  </si>
  <si>
    <t>Скасовано та змінено апеляційними адміністративними судами постанов окружних адміністративних судів</t>
  </si>
  <si>
    <t>№ з/п</t>
  </si>
  <si>
    <t>Область
(регіон)</t>
  </si>
  <si>
    <t>Розглянуто справ окружними адміністративними судами з прийняттям постанови</t>
  </si>
  <si>
    <t>Усього скасовано постанов суду</t>
  </si>
  <si>
    <t>Усього змінено постанов суду</t>
  </si>
  <si>
    <t>УСЬОГО скасовано та змінено постанов суду</t>
  </si>
  <si>
    <t>абс.</t>
  </si>
  <si>
    <t>% питома вага*</t>
  </si>
  <si>
    <t>А</t>
  </si>
  <si>
    <t>Б</t>
  </si>
  <si>
    <t>Автономна Республіка Крим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</si>
  <si>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</si>
  <si>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</si>
  <si>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</si>
  <si>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</si>
  <si>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</si>
  <si>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</si>
  <si>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</si>
  <si>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І.-Франківська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</si>
  <si>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</si>
  <si>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</si>
  <si>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</si>
  <si>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</si>
  <si>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</si>
  <si>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</si>
  <si>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</si>
  <si>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</si>
  <si>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</si>
  <si>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</si>
  <si>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</si>
  <si>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</si>
  <si>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</si>
  <si>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</si>
  <si>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</si>
  <si>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</si>
  <si>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</si>
  <si>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м. Севастополь</t>
  </si>
  <si>
    <t>Усього</t>
  </si>
  <si>
    <t>*% – від числа справ, розглянутих місцевими судами з прийняттям постанови</t>
  </si>
  <si>
    <t>2016 рік</t>
  </si>
  <si>
    <t>2015 рік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</si>
</sst>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2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>
      <alignment horizontal="center"/>
    </xf>
    <xf numFmtId="0" fontId="7" fillId="32" borderId="10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6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top" wrapText="1"/>
    </xf>
    <xf numFmtId="4" fontId="2" fillId="33" borderId="10" xfId="0" applyNumberFormat="1" applyFont="1" applyFill="1" applyBorder="1" applyAlignment="1">
      <alignment horizontal="right" vertical="center"/>
    </xf>
    <xf numFmtId="4" fontId="1" fillId="33" borderId="10" xfId="0" applyNumberFormat="1" applyFont="1" applyFill="1" applyBorder="1" applyAlignment="1">
      <alignment horizontal="right"/>
    </xf>
    <xf numFmtId="4" fontId="7" fillId="33" borderId="10" xfId="0" applyNumberFormat="1" applyFont="1" applyFill="1" applyBorder="1" applyAlignment="1">
      <alignment horizontal="right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 applyProtection="1">
      <alignment horizontal="left" vertical="center" wrapText="1"/>
      <protection locked="0"/>
    </xf>
    <xf numFmtId="3" fontId="1" fillId="0" borderId="10" xfId="0" applyNumberFormat="1" applyFont="1" applyBorder="1" applyAlignment="1" applyProtection="1">
      <alignment horizontal="right" vertical="center" wrapText="1"/>
      <protection locked="0"/>
    </xf>
    <xf numFmtId="3" fontId="1" fillId="0" borderId="10" xfId="0" applyNumberFormat="1" applyFont="1" applyBorder="1" applyAlignment="1" applyProtection="1">
      <alignment horizontal="right" wrapText="1"/>
      <protection locked="0"/>
    </xf>
    <xf numFmtId="3" fontId="7" fillId="33" borderId="10" xfId="0" applyNumberFormat="1" applyFont="1" applyFill="1" applyBorder="1" applyAlignment="1" applyProtection="1">
      <alignment horizontal="right" wrapText="1"/>
      <protection locked="0"/>
    </xf>
    <xf numFmtId="3" fontId="1" fillId="0" borderId="10" xfId="0" applyNumberFormat="1" applyFont="1" applyFill="1" applyBorder="1" applyAlignment="1">
      <alignment horizontal="right" vertical="center" wrapText="1"/>
    </xf>
    <xf numFmtId="0" fontId="7" fillId="32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5" fillId="32" borderId="10" xfId="0" applyFont="1" applyFill="1" applyBorder="1" applyAlignment="1">
      <alignment horizontal="center" vertical="center" textRotation="90" wrapText="1"/>
    </xf>
    <xf numFmtId="0" fontId="6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8"/>
  <sheetViews>
    <sheetView tabSelected="1" zoomScalePageLayoutView="0" workbookViewId="0" topLeftCell="B1">
      <selection activeCell="C5" sqref="C5:C7"/>
    </sheetView>
  </sheetViews>
  <sheetFormatPr defaultColWidth="9.00390625" defaultRowHeight="12.75"/>
  <cols>
    <col min="1" max="1" width="2.00390625" style="1" hidden="1" customWidth="1"/>
    <col min="2" max="2" width="3.375" style="1" customWidth="1"/>
    <col min="3" max="3" width="24.875" style="1" customWidth="1"/>
    <col min="4" max="7" width="8.875" style="1" customWidth="1"/>
    <col min="8" max="8" width="8.875" style="6" customWidth="1"/>
    <col min="9" max="11" width="8.875" style="1" customWidth="1"/>
    <col min="12" max="12" width="8.875" style="6" customWidth="1"/>
    <col min="13" max="17" width="8.875" style="1" customWidth="1"/>
    <col min="18" max="18" width="5.25390625" style="1" customWidth="1"/>
    <col min="19" max="19" width="6.25390625" style="1" customWidth="1"/>
    <col min="20" max="16384" width="9.125" style="1" customWidth="1"/>
  </cols>
  <sheetData>
    <row r="1" spans="2:16" ht="14.25" customHeight="1">
      <c r="B1" s="13"/>
      <c r="C1" s="13"/>
      <c r="P1" s="2" t="s">
        <v>0</v>
      </c>
    </row>
    <row r="2" spans="1:20" ht="14.25" customHeight="1">
      <c r="A2" s="26" t="s">
        <v>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3"/>
      <c r="S2" s="3"/>
      <c r="T2" s="3"/>
    </row>
    <row r="3" spans="1:20" ht="25.5" customHeight="1">
      <c r="A3" s="27" t="s">
        <v>42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3"/>
      <c r="S3" s="3"/>
      <c r="T3" s="3"/>
    </row>
    <row r="4" spans="1:20" ht="12.75">
      <c r="A4" s="28" t="s">
        <v>2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3"/>
      <c r="S4" s="3"/>
      <c r="T4" s="3"/>
    </row>
    <row r="5" spans="2:20" ht="58.5" customHeight="1">
      <c r="B5" s="29" t="s">
        <v>3</v>
      </c>
      <c r="C5" s="30" t="s">
        <v>4</v>
      </c>
      <c r="D5" s="31" t="s">
        <v>5</v>
      </c>
      <c r="E5" s="31"/>
      <c r="F5" s="31" t="s">
        <v>6</v>
      </c>
      <c r="G5" s="31"/>
      <c r="H5" s="31"/>
      <c r="I5" s="31"/>
      <c r="J5" s="31" t="s">
        <v>7</v>
      </c>
      <c r="K5" s="31"/>
      <c r="L5" s="31"/>
      <c r="M5" s="31"/>
      <c r="N5" s="31" t="s">
        <v>8</v>
      </c>
      <c r="O5" s="31"/>
      <c r="P5" s="31"/>
      <c r="Q5" s="31"/>
      <c r="R5" s="3"/>
      <c r="S5" s="3"/>
      <c r="T5" s="3"/>
    </row>
    <row r="6" spans="2:20" ht="12.75" customHeight="1">
      <c r="B6" s="29"/>
      <c r="C6" s="30"/>
      <c r="D6" s="25" t="s">
        <v>43</v>
      </c>
      <c r="E6" s="25" t="s">
        <v>42</v>
      </c>
      <c r="F6" s="25" t="s">
        <v>43</v>
      </c>
      <c r="G6" s="25"/>
      <c r="H6" s="25" t="s">
        <v>42</v>
      </c>
      <c r="I6" s="25"/>
      <c r="J6" s="25" t="s">
        <v>43</v>
      </c>
      <c r="K6" s="25"/>
      <c r="L6" s="25" t="s">
        <v>42</v>
      </c>
      <c r="M6" s="25"/>
      <c r="N6" s="25" t="s">
        <v>43</v>
      </c>
      <c r="O6" s="25"/>
      <c r="P6" s="25" t="s">
        <v>42</v>
      </c>
      <c r="Q6" s="25"/>
      <c r="R6" s="3"/>
      <c r="S6" s="3"/>
      <c r="T6" s="3"/>
    </row>
    <row r="7" spans="2:20" ht="21" customHeight="1">
      <c r="B7" s="29"/>
      <c r="C7" s="30"/>
      <c r="D7" s="25"/>
      <c r="E7" s="25"/>
      <c r="F7" s="7" t="s">
        <v>9</v>
      </c>
      <c r="G7" s="14" t="s">
        <v>10</v>
      </c>
      <c r="H7" s="7" t="s">
        <v>9</v>
      </c>
      <c r="I7" s="14" t="s">
        <v>10</v>
      </c>
      <c r="J7" s="8" t="s">
        <v>9</v>
      </c>
      <c r="K7" s="14" t="s">
        <v>10</v>
      </c>
      <c r="L7" s="8" t="s">
        <v>9</v>
      </c>
      <c r="M7" s="14" t="s">
        <v>10</v>
      </c>
      <c r="N7" s="9" t="s">
        <v>9</v>
      </c>
      <c r="O7" s="14" t="s">
        <v>10</v>
      </c>
      <c r="P7" s="7" t="s">
        <v>9</v>
      </c>
      <c r="Q7" s="14" t="s">
        <v>10</v>
      </c>
      <c r="R7" s="3"/>
      <c r="S7" s="3"/>
      <c r="T7" s="3"/>
    </row>
    <row r="8" spans="2:20" ht="12" customHeight="1">
      <c r="B8" s="10" t="s">
        <v>11</v>
      </c>
      <c r="C8" s="10" t="s">
        <v>12</v>
      </c>
      <c r="D8" s="10">
        <v>1</v>
      </c>
      <c r="E8" s="10">
        <v>2</v>
      </c>
      <c r="F8" s="10">
        <v>3</v>
      </c>
      <c r="G8" s="15">
        <v>4</v>
      </c>
      <c r="H8" s="10">
        <v>5</v>
      </c>
      <c r="I8" s="15">
        <v>6</v>
      </c>
      <c r="J8" s="10">
        <v>7</v>
      </c>
      <c r="K8" s="15">
        <v>8</v>
      </c>
      <c r="L8" s="10">
        <v>9</v>
      </c>
      <c r="M8" s="15">
        <v>10</v>
      </c>
      <c r="N8" s="11">
        <v>11</v>
      </c>
      <c r="O8" s="15">
        <v>12</v>
      </c>
      <c r="P8" s="10">
        <v>13</v>
      </c>
      <c r="Q8" s="15">
        <v>14</v>
      </c>
      <c r="R8" s="3"/>
      <c r="S8" s="3"/>
      <c r="T8" s="3"/>
    </row>
    <row r="9" spans="2:28" ht="12" customHeight="1">
      <c r="B9" s="12">
        <v>1</v>
      </c>
      <c r="C9" s="5" t="s">
        <v>13</v>
      </c>
      <c r="D9" s="21"/>
      <c r="E9" s="21"/>
      <c r="F9" s="21">
        <v>3</v>
      </c>
      <c r="G9" s="16"/>
      <c r="H9" s="21"/>
      <c r="I9" s="17"/>
      <c r="J9" s="21"/>
      <c r="K9" s="16"/>
      <c r="L9" s="21"/>
      <c r="M9" s="17"/>
      <c r="N9" s="24">
        <v>3</v>
      </c>
      <c r="O9" s="16"/>
      <c r="P9" s="24"/>
      <c r="Q9" s="17"/>
      <c r="R9" s="3">
        <f>IF(E9=0,0,SUM(H9*100/E9))</f>
        <v>0</v>
      </c>
      <c r="S9" s="3">
        <f>IF(E9=0,0,SUM(P9*100/E9))</f>
        <v>0</v>
      </c>
      <c r="T9" s="3">
        <f>IF(E9=0,0,SUM(L9*100/E9))</f>
        <v>0</v>
      </c>
      <c r="U9" s="3">
        <f>IF(D9=0,0,SUM(F9*100/D9))</f>
        <v>0</v>
      </c>
      <c r="V9" s="3">
        <f>IF(D9=0,0,SUM(J9*100/D9))</f>
        <v>0</v>
      </c>
      <c r="W9" s="3">
        <f>IF(D9=0,0,SUM(N9*100/D9))</f>
        <v>0</v>
      </c>
      <c r="X9" s="4"/>
      <c r="Y9" s="4"/>
      <c r="AB9" s="4"/>
    </row>
    <row r="10" spans="2:28" ht="12" customHeight="1">
      <c r="B10" s="12">
        <v>2</v>
      </c>
      <c r="C10" s="5" t="s">
        <v>14</v>
      </c>
      <c r="D10" s="22">
        <v>3460</v>
      </c>
      <c r="E10" s="22">
        <v>1708</v>
      </c>
      <c r="F10" s="22">
        <v>168</v>
      </c>
      <c r="G10" s="17">
        <f aca="true" t="shared" si="0" ref="G10:G34">IF(D10=0,0,F10/D10*100)</f>
        <v>4.855491329479769</v>
      </c>
      <c r="H10" s="22">
        <v>174</v>
      </c>
      <c r="I10" s="17">
        <f aca="true" t="shared" si="1" ref="I10:I34">IF(E10=0,"0",H10/E10*100)</f>
        <v>10.187353629976581</v>
      </c>
      <c r="J10" s="22">
        <v>7</v>
      </c>
      <c r="K10" s="17">
        <f aca="true" t="shared" si="2" ref="K10:K34">IF(D10=0,0,J10/D10*100)</f>
        <v>0.20231213872832368</v>
      </c>
      <c r="L10" s="22">
        <v>7</v>
      </c>
      <c r="M10" s="17">
        <f aca="true" t="shared" si="3" ref="M10:M34">IF(E10=0,"0",L10/E10*100)</f>
        <v>0.4098360655737705</v>
      </c>
      <c r="N10" s="24">
        <f aca="true" t="shared" si="4" ref="N10:N34">F10+J10</f>
        <v>175</v>
      </c>
      <c r="O10" s="17">
        <f aca="true" t="shared" si="5" ref="O10:O34">IF(D10=0,0,N10/D10*100)</f>
        <v>5.057803468208093</v>
      </c>
      <c r="P10" s="24">
        <f aca="true" t="shared" si="6" ref="P10:P34">L10+H10</f>
        <v>181</v>
      </c>
      <c r="Q10" s="17">
        <f aca="true" t="shared" si="7" ref="Q10:Q36">IF(E10=0,"0",P10/E10*100)</f>
        <v>10.597189695550352</v>
      </c>
      <c r="R10" s="3">
        <f aca="true" t="shared" si="8" ref="R10:R36">IF(E10=0,0,SUM(H10*100/E10))</f>
        <v>10.187353629976581</v>
      </c>
      <c r="S10" s="3">
        <f aca="true" t="shared" si="9" ref="S10:S36">IF(E10=0,0,SUM(P10*100/E10))</f>
        <v>10.597189695550352</v>
      </c>
      <c r="T10" s="3">
        <f aca="true" t="shared" si="10" ref="T10:T36">IF(E10=0,0,SUM(L10*100/E10))</f>
        <v>0.4098360655737705</v>
      </c>
      <c r="U10" s="3">
        <f aca="true" t="shared" si="11" ref="U10:U36">IF(D10=0,0,SUM(F10*100/D10))</f>
        <v>4.855491329479769</v>
      </c>
      <c r="V10" s="3">
        <f aca="true" t="shared" si="12" ref="V10:V36">IF(D10=0,0,SUM(J10*100/D10))</f>
        <v>0.2023121387283237</v>
      </c>
      <c r="W10" s="3">
        <f aca="true" t="shared" si="13" ref="W10:W36">IF(D10=0,0,SUM(N10*100/D10))</f>
        <v>5.057803468208093</v>
      </c>
      <c r="X10" s="4"/>
      <c r="Y10" s="4"/>
      <c r="AB10" s="4"/>
    </row>
    <row r="11" spans="2:28" ht="12" customHeight="1">
      <c r="B11" s="12">
        <v>3</v>
      </c>
      <c r="C11" s="5" t="s">
        <v>15</v>
      </c>
      <c r="D11" s="22">
        <v>3545</v>
      </c>
      <c r="E11" s="22">
        <v>1307</v>
      </c>
      <c r="F11" s="22">
        <v>264</v>
      </c>
      <c r="G11" s="17">
        <f t="shared" si="0"/>
        <v>7.447108603667137</v>
      </c>
      <c r="H11" s="22">
        <v>207</v>
      </c>
      <c r="I11" s="17">
        <f t="shared" si="1"/>
        <v>15.837796480489672</v>
      </c>
      <c r="J11" s="22">
        <v>15</v>
      </c>
      <c r="K11" s="17">
        <f t="shared" si="2"/>
        <v>0.4231311706629055</v>
      </c>
      <c r="L11" s="22">
        <v>6</v>
      </c>
      <c r="M11" s="17">
        <f t="shared" si="3"/>
        <v>0.45906656465187456</v>
      </c>
      <c r="N11" s="24">
        <f t="shared" si="4"/>
        <v>279</v>
      </c>
      <c r="O11" s="17">
        <f t="shared" si="5"/>
        <v>7.8702397743300425</v>
      </c>
      <c r="P11" s="24">
        <f t="shared" si="6"/>
        <v>213</v>
      </c>
      <c r="Q11" s="17">
        <f t="shared" si="7"/>
        <v>16.296863045141546</v>
      </c>
      <c r="R11" s="3">
        <f t="shared" si="8"/>
        <v>15.83779648048967</v>
      </c>
      <c r="S11" s="3">
        <f t="shared" si="9"/>
        <v>16.296863045141546</v>
      </c>
      <c r="T11" s="3">
        <f t="shared" si="10"/>
        <v>0.4590665646518745</v>
      </c>
      <c r="U11" s="3">
        <f t="shared" si="11"/>
        <v>7.447108603667137</v>
      </c>
      <c r="V11" s="3">
        <f t="shared" si="12"/>
        <v>0.4231311706629055</v>
      </c>
      <c r="W11" s="3">
        <f t="shared" si="13"/>
        <v>7.8702397743300425</v>
      </c>
      <c r="X11" s="4"/>
      <c r="Y11" s="4"/>
      <c r="AB11" s="4"/>
    </row>
    <row r="12" spans="2:28" ht="12" customHeight="1">
      <c r="B12" s="12">
        <v>4</v>
      </c>
      <c r="C12" s="5" t="s">
        <v>16</v>
      </c>
      <c r="D12" s="22">
        <v>13718</v>
      </c>
      <c r="E12" s="22">
        <v>5347</v>
      </c>
      <c r="F12" s="22">
        <v>1586</v>
      </c>
      <c r="G12" s="17">
        <f t="shared" si="0"/>
        <v>11.561452106721095</v>
      </c>
      <c r="H12" s="22">
        <v>715</v>
      </c>
      <c r="I12" s="17">
        <f t="shared" si="1"/>
        <v>13.37198429025622</v>
      </c>
      <c r="J12" s="22">
        <v>32</v>
      </c>
      <c r="K12" s="17">
        <f t="shared" si="2"/>
        <v>0.2332701559994168</v>
      </c>
      <c r="L12" s="22">
        <v>22</v>
      </c>
      <c r="M12" s="17">
        <f t="shared" si="3"/>
        <v>0.4114456704694221</v>
      </c>
      <c r="N12" s="24">
        <f t="shared" si="4"/>
        <v>1618</v>
      </c>
      <c r="O12" s="17">
        <f t="shared" si="5"/>
        <v>11.794722262720512</v>
      </c>
      <c r="P12" s="24">
        <f t="shared" si="6"/>
        <v>737</v>
      </c>
      <c r="Q12" s="17">
        <f t="shared" si="7"/>
        <v>13.783429960725641</v>
      </c>
      <c r="R12" s="3">
        <f t="shared" si="8"/>
        <v>13.371984290256218</v>
      </c>
      <c r="S12" s="3">
        <f t="shared" si="9"/>
        <v>13.783429960725641</v>
      </c>
      <c r="T12" s="3">
        <f t="shared" si="10"/>
        <v>0.4114456704694221</v>
      </c>
      <c r="U12" s="3">
        <f t="shared" si="11"/>
        <v>11.561452106721097</v>
      </c>
      <c r="V12" s="3">
        <f t="shared" si="12"/>
        <v>0.23327015599941683</v>
      </c>
      <c r="W12" s="3">
        <f t="shared" si="13"/>
        <v>11.794722262720514</v>
      </c>
      <c r="X12" s="4"/>
      <c r="Y12" s="4"/>
      <c r="AB12" s="4"/>
    </row>
    <row r="13" spans="2:28" ht="12" customHeight="1">
      <c r="B13" s="12">
        <v>5</v>
      </c>
      <c r="C13" s="5" t="s">
        <v>17</v>
      </c>
      <c r="D13" s="22">
        <v>3881</v>
      </c>
      <c r="E13" s="22">
        <v>2250</v>
      </c>
      <c r="F13" s="22">
        <v>168</v>
      </c>
      <c r="G13" s="17">
        <f t="shared" si="0"/>
        <v>4.328781241947952</v>
      </c>
      <c r="H13" s="22">
        <v>271</v>
      </c>
      <c r="I13" s="17">
        <f t="shared" si="1"/>
        <v>12.044444444444444</v>
      </c>
      <c r="J13" s="22">
        <v>21</v>
      </c>
      <c r="K13" s="17">
        <f t="shared" si="2"/>
        <v>0.541097655243494</v>
      </c>
      <c r="L13" s="22">
        <v>23</v>
      </c>
      <c r="M13" s="17">
        <f t="shared" si="3"/>
        <v>1.0222222222222224</v>
      </c>
      <c r="N13" s="24">
        <f t="shared" si="4"/>
        <v>189</v>
      </c>
      <c r="O13" s="17">
        <f t="shared" si="5"/>
        <v>4.8698788971914455</v>
      </c>
      <c r="P13" s="24">
        <f t="shared" si="6"/>
        <v>294</v>
      </c>
      <c r="Q13" s="17">
        <f t="shared" si="7"/>
        <v>13.066666666666665</v>
      </c>
      <c r="R13" s="3">
        <f t="shared" si="8"/>
        <v>12.044444444444444</v>
      </c>
      <c r="S13" s="3">
        <f t="shared" si="9"/>
        <v>13.066666666666666</v>
      </c>
      <c r="T13" s="3">
        <f t="shared" si="10"/>
        <v>1.0222222222222221</v>
      </c>
      <c r="U13" s="3">
        <f t="shared" si="11"/>
        <v>4.328781241947952</v>
      </c>
      <c r="V13" s="3">
        <f t="shared" si="12"/>
        <v>0.541097655243494</v>
      </c>
      <c r="W13" s="3">
        <f t="shared" si="13"/>
        <v>4.8698788971914455</v>
      </c>
      <c r="X13" s="4"/>
      <c r="Y13" s="4"/>
      <c r="AB13" s="4"/>
    </row>
    <row r="14" spans="2:23" ht="12" customHeight="1">
      <c r="B14" s="12">
        <v>6</v>
      </c>
      <c r="C14" s="5" t="s">
        <v>18</v>
      </c>
      <c r="D14" s="22">
        <v>4882</v>
      </c>
      <c r="E14" s="22">
        <v>1623</v>
      </c>
      <c r="F14" s="22">
        <v>173</v>
      </c>
      <c r="G14" s="17">
        <f t="shared" si="0"/>
        <v>3.54362965997542</v>
      </c>
      <c r="H14" s="22">
        <v>183</v>
      </c>
      <c r="I14" s="17">
        <f t="shared" si="1"/>
        <v>11.275415896487985</v>
      </c>
      <c r="J14" s="22">
        <v>25</v>
      </c>
      <c r="K14" s="17">
        <f t="shared" si="2"/>
        <v>0.5120852109791069</v>
      </c>
      <c r="L14" s="22">
        <v>17</v>
      </c>
      <c r="M14" s="17">
        <f t="shared" si="3"/>
        <v>1.0474430067775724</v>
      </c>
      <c r="N14" s="24">
        <f t="shared" si="4"/>
        <v>198</v>
      </c>
      <c r="O14" s="17">
        <f t="shared" si="5"/>
        <v>4.055714870954527</v>
      </c>
      <c r="P14" s="24">
        <f t="shared" si="6"/>
        <v>200</v>
      </c>
      <c r="Q14" s="17">
        <f t="shared" si="7"/>
        <v>12.322858903265557</v>
      </c>
      <c r="R14" s="3">
        <f t="shared" si="8"/>
        <v>11.275415896487985</v>
      </c>
      <c r="S14" s="3">
        <f t="shared" si="9"/>
        <v>12.322858903265558</v>
      </c>
      <c r="T14" s="3">
        <f t="shared" si="10"/>
        <v>1.0474430067775724</v>
      </c>
      <c r="U14" s="3">
        <f t="shared" si="11"/>
        <v>3.54362965997542</v>
      </c>
      <c r="V14" s="3">
        <f t="shared" si="12"/>
        <v>0.512085210979107</v>
      </c>
      <c r="W14" s="3">
        <f t="shared" si="13"/>
        <v>4.055714870954527</v>
      </c>
    </row>
    <row r="15" spans="2:28" ht="12" customHeight="1">
      <c r="B15" s="12">
        <v>7</v>
      </c>
      <c r="C15" s="5" t="s">
        <v>19</v>
      </c>
      <c r="D15" s="22">
        <v>1813</v>
      </c>
      <c r="E15" s="22">
        <v>748</v>
      </c>
      <c r="F15" s="22">
        <v>219</v>
      </c>
      <c r="G15" s="17">
        <f t="shared" si="0"/>
        <v>12.079426365140652</v>
      </c>
      <c r="H15" s="22">
        <v>118</v>
      </c>
      <c r="I15" s="17">
        <f t="shared" si="1"/>
        <v>15.775401069518717</v>
      </c>
      <c r="J15" s="22">
        <v>10</v>
      </c>
      <c r="K15" s="17">
        <f t="shared" si="2"/>
        <v>0.5515719801434087</v>
      </c>
      <c r="L15" s="22">
        <v>3</v>
      </c>
      <c r="M15" s="17">
        <f t="shared" si="3"/>
        <v>0.4010695187165776</v>
      </c>
      <c r="N15" s="24">
        <f t="shared" si="4"/>
        <v>229</v>
      </c>
      <c r="O15" s="17">
        <f t="shared" si="5"/>
        <v>12.630998345284059</v>
      </c>
      <c r="P15" s="24">
        <f t="shared" si="6"/>
        <v>121</v>
      </c>
      <c r="Q15" s="17">
        <f t="shared" si="7"/>
        <v>16.176470588235293</v>
      </c>
      <c r="R15" s="3">
        <f t="shared" si="8"/>
        <v>15.775401069518717</v>
      </c>
      <c r="S15" s="3">
        <f t="shared" si="9"/>
        <v>16.176470588235293</v>
      </c>
      <c r="T15" s="3">
        <f t="shared" si="10"/>
        <v>0.40106951871657753</v>
      </c>
      <c r="U15" s="3">
        <f t="shared" si="11"/>
        <v>12.079426365140652</v>
      </c>
      <c r="V15" s="3">
        <f t="shared" si="12"/>
        <v>0.5515719801434087</v>
      </c>
      <c r="W15" s="3">
        <f t="shared" si="13"/>
        <v>12.630998345284059</v>
      </c>
      <c r="X15" s="4"/>
      <c r="Y15" s="4"/>
      <c r="AB15" s="4"/>
    </row>
    <row r="16" spans="2:28" ht="12" customHeight="1">
      <c r="B16" s="12">
        <v>8</v>
      </c>
      <c r="C16" s="5" t="s">
        <v>20</v>
      </c>
      <c r="D16" s="22">
        <v>8870</v>
      </c>
      <c r="E16" s="22">
        <v>2813</v>
      </c>
      <c r="F16" s="22">
        <v>460</v>
      </c>
      <c r="G16" s="17">
        <f t="shared" si="0"/>
        <v>5.186020293122886</v>
      </c>
      <c r="H16" s="22">
        <v>320</v>
      </c>
      <c r="I16" s="17">
        <f t="shared" si="1"/>
        <v>11.375755421258443</v>
      </c>
      <c r="J16" s="22">
        <v>16</v>
      </c>
      <c r="K16" s="17">
        <f t="shared" si="2"/>
        <v>0.18038331454340473</v>
      </c>
      <c r="L16" s="22">
        <v>11</v>
      </c>
      <c r="M16" s="17">
        <f t="shared" si="3"/>
        <v>0.39104159260575894</v>
      </c>
      <c r="N16" s="24">
        <f t="shared" si="4"/>
        <v>476</v>
      </c>
      <c r="O16" s="17">
        <f t="shared" si="5"/>
        <v>5.366403607666291</v>
      </c>
      <c r="P16" s="24">
        <f t="shared" si="6"/>
        <v>331</v>
      </c>
      <c r="Q16" s="17">
        <f t="shared" si="7"/>
        <v>11.766797013864203</v>
      </c>
      <c r="R16" s="3">
        <f t="shared" si="8"/>
        <v>11.375755421258443</v>
      </c>
      <c r="S16" s="3">
        <f t="shared" si="9"/>
        <v>11.766797013864203</v>
      </c>
      <c r="T16" s="3">
        <f t="shared" si="10"/>
        <v>0.391041592605759</v>
      </c>
      <c r="U16" s="3">
        <f t="shared" si="11"/>
        <v>5.186020293122886</v>
      </c>
      <c r="V16" s="3">
        <f t="shared" si="12"/>
        <v>0.18038331454340473</v>
      </c>
      <c r="W16" s="3">
        <f t="shared" si="13"/>
        <v>5.366403607666291</v>
      </c>
      <c r="X16" s="4"/>
      <c r="Y16" s="4"/>
      <c r="AB16" s="4"/>
    </row>
    <row r="17" spans="2:28" ht="12" customHeight="1">
      <c r="B17" s="12">
        <v>9</v>
      </c>
      <c r="C17" s="5" t="s">
        <v>21</v>
      </c>
      <c r="D17" s="22">
        <v>4086</v>
      </c>
      <c r="E17" s="22">
        <v>1063</v>
      </c>
      <c r="F17" s="22">
        <v>295</v>
      </c>
      <c r="G17" s="17">
        <f t="shared" si="0"/>
        <v>7.219774840920215</v>
      </c>
      <c r="H17" s="22">
        <v>190</v>
      </c>
      <c r="I17" s="17">
        <f t="shared" si="1"/>
        <v>17.873941674506113</v>
      </c>
      <c r="J17" s="22">
        <v>6</v>
      </c>
      <c r="K17" s="17">
        <f t="shared" si="2"/>
        <v>0.14684287812041116</v>
      </c>
      <c r="L17" s="22">
        <v>8</v>
      </c>
      <c r="M17" s="17">
        <f t="shared" si="3"/>
        <v>0.7525870178739417</v>
      </c>
      <c r="N17" s="24">
        <f t="shared" si="4"/>
        <v>301</v>
      </c>
      <c r="O17" s="17">
        <f t="shared" si="5"/>
        <v>7.366617719040626</v>
      </c>
      <c r="P17" s="24">
        <f t="shared" si="6"/>
        <v>198</v>
      </c>
      <c r="Q17" s="17">
        <f t="shared" si="7"/>
        <v>18.626528692380056</v>
      </c>
      <c r="R17" s="3">
        <f t="shared" si="8"/>
        <v>17.873941674506113</v>
      </c>
      <c r="S17" s="3">
        <f t="shared" si="9"/>
        <v>18.626528692380056</v>
      </c>
      <c r="T17" s="3">
        <f t="shared" si="10"/>
        <v>0.7525870178739417</v>
      </c>
      <c r="U17" s="3">
        <f t="shared" si="11"/>
        <v>7.219774840920215</v>
      </c>
      <c r="V17" s="3">
        <f t="shared" si="12"/>
        <v>0.14684287812041116</v>
      </c>
      <c r="W17" s="3">
        <f t="shared" si="13"/>
        <v>7.366617719040627</v>
      </c>
      <c r="X17" s="4"/>
      <c r="Y17" s="4"/>
      <c r="AB17" s="4"/>
    </row>
    <row r="18" spans="2:28" ht="12" customHeight="1">
      <c r="B18" s="12">
        <v>10</v>
      </c>
      <c r="C18" s="5" t="s">
        <v>22</v>
      </c>
      <c r="D18" s="22">
        <v>4078</v>
      </c>
      <c r="E18" s="22">
        <v>2217</v>
      </c>
      <c r="F18" s="22">
        <v>285</v>
      </c>
      <c r="G18" s="17">
        <f t="shared" si="0"/>
        <v>6.988719960765081</v>
      </c>
      <c r="H18" s="22">
        <v>213</v>
      </c>
      <c r="I18" s="17">
        <f t="shared" si="1"/>
        <v>9.607577807848443</v>
      </c>
      <c r="J18" s="22">
        <v>23</v>
      </c>
      <c r="K18" s="17">
        <f t="shared" si="2"/>
        <v>0.5640019617459539</v>
      </c>
      <c r="L18" s="22">
        <v>15</v>
      </c>
      <c r="M18" s="17">
        <f t="shared" si="3"/>
        <v>0.6765899864682002</v>
      </c>
      <c r="N18" s="24">
        <f t="shared" si="4"/>
        <v>308</v>
      </c>
      <c r="O18" s="17">
        <f t="shared" si="5"/>
        <v>7.552721922511036</v>
      </c>
      <c r="P18" s="24">
        <f t="shared" si="6"/>
        <v>228</v>
      </c>
      <c r="Q18" s="17">
        <f t="shared" si="7"/>
        <v>10.284167794316645</v>
      </c>
      <c r="R18" s="3">
        <f t="shared" si="8"/>
        <v>9.607577807848443</v>
      </c>
      <c r="S18" s="3">
        <f t="shared" si="9"/>
        <v>10.284167794316645</v>
      </c>
      <c r="T18" s="3">
        <f t="shared" si="10"/>
        <v>0.6765899864682002</v>
      </c>
      <c r="U18" s="3">
        <f t="shared" si="11"/>
        <v>6.9887199607650805</v>
      </c>
      <c r="V18" s="3">
        <f t="shared" si="12"/>
        <v>0.5640019617459539</v>
      </c>
      <c r="W18" s="3">
        <f t="shared" si="13"/>
        <v>7.552721922511035</v>
      </c>
      <c r="X18" s="4"/>
      <c r="Y18" s="4"/>
      <c r="AB18" s="4"/>
    </row>
    <row r="19" spans="2:28" ht="12" customHeight="1">
      <c r="B19" s="12">
        <v>11</v>
      </c>
      <c r="C19" s="5" t="s">
        <v>23</v>
      </c>
      <c r="D19" s="22">
        <v>3103</v>
      </c>
      <c r="E19" s="22">
        <v>1162</v>
      </c>
      <c r="F19" s="22">
        <v>239</v>
      </c>
      <c r="G19" s="17">
        <f t="shared" si="0"/>
        <v>7.702223654527876</v>
      </c>
      <c r="H19" s="22">
        <v>132</v>
      </c>
      <c r="I19" s="17">
        <f t="shared" si="1"/>
        <v>11.359724612736661</v>
      </c>
      <c r="J19" s="22">
        <v>6</v>
      </c>
      <c r="K19" s="17">
        <f t="shared" si="2"/>
        <v>0.19336126329358685</v>
      </c>
      <c r="L19" s="22">
        <v>5</v>
      </c>
      <c r="M19" s="17">
        <f t="shared" si="3"/>
        <v>0.4302925989672977</v>
      </c>
      <c r="N19" s="24">
        <f t="shared" si="4"/>
        <v>245</v>
      </c>
      <c r="O19" s="17">
        <f t="shared" si="5"/>
        <v>7.895584917821463</v>
      </c>
      <c r="P19" s="24">
        <f t="shared" si="6"/>
        <v>137</v>
      </c>
      <c r="Q19" s="17">
        <f t="shared" si="7"/>
        <v>11.790017211703958</v>
      </c>
      <c r="R19" s="3">
        <f t="shared" si="8"/>
        <v>11.359724612736661</v>
      </c>
      <c r="S19" s="3">
        <f t="shared" si="9"/>
        <v>11.790017211703958</v>
      </c>
      <c r="T19" s="3">
        <f t="shared" si="10"/>
        <v>0.43029259896729777</v>
      </c>
      <c r="U19" s="3">
        <f t="shared" si="11"/>
        <v>7.702223654527876</v>
      </c>
      <c r="V19" s="3">
        <f t="shared" si="12"/>
        <v>0.19336126329358685</v>
      </c>
      <c r="W19" s="3">
        <f t="shared" si="13"/>
        <v>7.895584917821463</v>
      </c>
      <c r="X19" s="4"/>
      <c r="Y19" s="4"/>
      <c r="AB19" s="4"/>
    </row>
    <row r="20" spans="2:28" ht="12" customHeight="1">
      <c r="B20" s="12">
        <v>12</v>
      </c>
      <c r="C20" s="5" t="s">
        <v>24</v>
      </c>
      <c r="D20" s="22">
        <v>1310</v>
      </c>
      <c r="E20" s="22">
        <v>958</v>
      </c>
      <c r="F20" s="22">
        <v>37</v>
      </c>
      <c r="G20" s="17">
        <f t="shared" si="0"/>
        <v>2.8244274809160306</v>
      </c>
      <c r="H20" s="22">
        <v>70</v>
      </c>
      <c r="I20" s="17">
        <f t="shared" si="1"/>
        <v>7.306889352818372</v>
      </c>
      <c r="J20" s="22">
        <v>2</v>
      </c>
      <c r="K20" s="17">
        <f t="shared" si="2"/>
        <v>0.15267175572519084</v>
      </c>
      <c r="L20" s="22">
        <v>18</v>
      </c>
      <c r="M20" s="17">
        <f t="shared" si="3"/>
        <v>1.8789144050104383</v>
      </c>
      <c r="N20" s="24">
        <f t="shared" si="4"/>
        <v>39</v>
      </c>
      <c r="O20" s="17">
        <f t="shared" si="5"/>
        <v>2.9770992366412212</v>
      </c>
      <c r="P20" s="24">
        <f t="shared" si="6"/>
        <v>88</v>
      </c>
      <c r="Q20" s="17">
        <f t="shared" si="7"/>
        <v>9.18580375782881</v>
      </c>
      <c r="R20" s="3">
        <f t="shared" si="8"/>
        <v>7.306889352818372</v>
      </c>
      <c r="S20" s="3">
        <f t="shared" si="9"/>
        <v>9.18580375782881</v>
      </c>
      <c r="T20" s="3">
        <f t="shared" si="10"/>
        <v>1.8789144050104385</v>
      </c>
      <c r="U20" s="3">
        <f t="shared" si="11"/>
        <v>2.8244274809160306</v>
      </c>
      <c r="V20" s="3">
        <f t="shared" si="12"/>
        <v>0.15267175572519084</v>
      </c>
      <c r="W20" s="3">
        <f t="shared" si="13"/>
        <v>2.9770992366412212</v>
      </c>
      <c r="X20" s="4"/>
      <c r="Y20" s="4"/>
      <c r="AB20" s="4"/>
    </row>
    <row r="21" spans="2:28" ht="12" customHeight="1">
      <c r="B21" s="12">
        <v>13</v>
      </c>
      <c r="C21" s="5" t="s">
        <v>25</v>
      </c>
      <c r="D21" s="22">
        <v>5299</v>
      </c>
      <c r="E21" s="22">
        <v>2369</v>
      </c>
      <c r="F21" s="22">
        <v>858</v>
      </c>
      <c r="G21" s="17">
        <f t="shared" si="0"/>
        <v>16.191734289488583</v>
      </c>
      <c r="H21" s="22">
        <v>532</v>
      </c>
      <c r="I21" s="17">
        <f t="shared" si="1"/>
        <v>22.45673279864922</v>
      </c>
      <c r="J21" s="22">
        <v>30</v>
      </c>
      <c r="K21" s="17">
        <f t="shared" si="2"/>
        <v>0.5661445555765239</v>
      </c>
      <c r="L21" s="22">
        <v>16</v>
      </c>
      <c r="M21" s="17">
        <f t="shared" si="3"/>
        <v>0.6753904601097509</v>
      </c>
      <c r="N21" s="24">
        <f t="shared" si="4"/>
        <v>888</v>
      </c>
      <c r="O21" s="17">
        <f t="shared" si="5"/>
        <v>16.757878845065107</v>
      </c>
      <c r="P21" s="24">
        <f t="shared" si="6"/>
        <v>548</v>
      </c>
      <c r="Q21" s="17">
        <f t="shared" si="7"/>
        <v>23.13212325875897</v>
      </c>
      <c r="R21" s="3">
        <f t="shared" si="8"/>
        <v>22.45673279864922</v>
      </c>
      <c r="S21" s="3">
        <f t="shared" si="9"/>
        <v>23.13212325875897</v>
      </c>
      <c r="T21" s="3">
        <f t="shared" si="10"/>
        <v>0.6753904601097509</v>
      </c>
      <c r="U21" s="3">
        <f t="shared" si="11"/>
        <v>16.191734289488583</v>
      </c>
      <c r="V21" s="3">
        <f t="shared" si="12"/>
        <v>0.5661445555765239</v>
      </c>
      <c r="W21" s="3">
        <f t="shared" si="13"/>
        <v>16.757878845065107</v>
      </c>
      <c r="X21" s="4"/>
      <c r="Y21" s="4"/>
      <c r="AB21" s="4"/>
    </row>
    <row r="22" spans="2:28" ht="12" customHeight="1">
      <c r="B22" s="12">
        <v>14</v>
      </c>
      <c r="C22" s="5" t="s">
        <v>26</v>
      </c>
      <c r="D22" s="22">
        <v>3527</v>
      </c>
      <c r="E22" s="22">
        <v>1552</v>
      </c>
      <c r="F22" s="22">
        <v>277</v>
      </c>
      <c r="G22" s="17">
        <f t="shared" si="0"/>
        <v>7.853700028352708</v>
      </c>
      <c r="H22" s="22">
        <v>257</v>
      </c>
      <c r="I22" s="17">
        <f t="shared" si="1"/>
        <v>16.559278350515463</v>
      </c>
      <c r="J22" s="22">
        <v>12</v>
      </c>
      <c r="K22" s="17">
        <f t="shared" si="2"/>
        <v>0.3402324922030054</v>
      </c>
      <c r="L22" s="22">
        <v>37</v>
      </c>
      <c r="M22" s="17">
        <f t="shared" si="3"/>
        <v>2.384020618556701</v>
      </c>
      <c r="N22" s="24">
        <f t="shared" si="4"/>
        <v>289</v>
      </c>
      <c r="O22" s="17">
        <f t="shared" si="5"/>
        <v>8.193932520555713</v>
      </c>
      <c r="P22" s="24">
        <f t="shared" si="6"/>
        <v>294</v>
      </c>
      <c r="Q22" s="17">
        <f t="shared" si="7"/>
        <v>18.943298969072163</v>
      </c>
      <c r="R22" s="3">
        <f t="shared" si="8"/>
        <v>16.559278350515463</v>
      </c>
      <c r="S22" s="3">
        <f t="shared" si="9"/>
        <v>18.943298969072163</v>
      </c>
      <c r="T22" s="3">
        <f t="shared" si="10"/>
        <v>2.384020618556701</v>
      </c>
      <c r="U22" s="3">
        <f t="shared" si="11"/>
        <v>7.853700028352708</v>
      </c>
      <c r="V22" s="3">
        <f t="shared" si="12"/>
        <v>0.3402324922030054</v>
      </c>
      <c r="W22" s="3">
        <f t="shared" si="13"/>
        <v>8.193932520555713</v>
      </c>
      <c r="X22" s="4"/>
      <c r="Y22" s="4"/>
      <c r="AB22" s="4"/>
    </row>
    <row r="23" spans="2:28" ht="12" customHeight="1">
      <c r="B23" s="12">
        <v>15</v>
      </c>
      <c r="C23" s="5" t="s">
        <v>27</v>
      </c>
      <c r="D23" s="22">
        <v>5008</v>
      </c>
      <c r="E23" s="22">
        <v>3412</v>
      </c>
      <c r="F23" s="22">
        <v>611</v>
      </c>
      <c r="G23" s="17">
        <f t="shared" si="0"/>
        <v>12.200479233226837</v>
      </c>
      <c r="H23" s="22">
        <v>504</v>
      </c>
      <c r="I23" s="17">
        <f t="shared" si="1"/>
        <v>14.77139507620164</v>
      </c>
      <c r="J23" s="22">
        <v>45</v>
      </c>
      <c r="K23" s="17">
        <f t="shared" si="2"/>
        <v>0.8985623003194889</v>
      </c>
      <c r="L23" s="22">
        <v>46</v>
      </c>
      <c r="M23" s="17">
        <f t="shared" si="3"/>
        <v>1.3481828839390386</v>
      </c>
      <c r="N23" s="24">
        <f t="shared" si="4"/>
        <v>656</v>
      </c>
      <c r="O23" s="17">
        <f t="shared" si="5"/>
        <v>13.099041533546327</v>
      </c>
      <c r="P23" s="24">
        <f t="shared" si="6"/>
        <v>550</v>
      </c>
      <c r="Q23" s="17">
        <f t="shared" si="7"/>
        <v>16.11957796014068</v>
      </c>
      <c r="R23" s="3">
        <f t="shared" si="8"/>
        <v>14.77139507620164</v>
      </c>
      <c r="S23" s="3">
        <f t="shared" si="9"/>
        <v>16.11957796014068</v>
      </c>
      <c r="T23" s="3">
        <f t="shared" si="10"/>
        <v>1.3481828839390386</v>
      </c>
      <c r="U23" s="3">
        <f t="shared" si="11"/>
        <v>12.200479233226837</v>
      </c>
      <c r="V23" s="3">
        <f t="shared" si="12"/>
        <v>0.8985623003194888</v>
      </c>
      <c r="W23" s="3">
        <f t="shared" si="13"/>
        <v>13.099041533546325</v>
      </c>
      <c r="X23" s="4"/>
      <c r="Y23" s="4"/>
      <c r="AB23" s="4"/>
    </row>
    <row r="24" spans="2:28" ht="12" customHeight="1">
      <c r="B24" s="12">
        <v>16</v>
      </c>
      <c r="C24" s="5" t="s">
        <v>28</v>
      </c>
      <c r="D24" s="22">
        <v>4191</v>
      </c>
      <c r="E24" s="22">
        <v>1496</v>
      </c>
      <c r="F24" s="22">
        <v>213</v>
      </c>
      <c r="G24" s="17">
        <f t="shared" si="0"/>
        <v>5.082319255547603</v>
      </c>
      <c r="H24" s="22">
        <v>213</v>
      </c>
      <c r="I24" s="17">
        <f t="shared" si="1"/>
        <v>14.237967914438501</v>
      </c>
      <c r="J24" s="22">
        <v>10</v>
      </c>
      <c r="K24" s="17">
        <f t="shared" si="2"/>
        <v>0.23860653781913624</v>
      </c>
      <c r="L24" s="22">
        <v>7</v>
      </c>
      <c r="M24" s="17">
        <f t="shared" si="3"/>
        <v>0.4679144385026738</v>
      </c>
      <c r="N24" s="24">
        <f t="shared" si="4"/>
        <v>223</v>
      </c>
      <c r="O24" s="17">
        <f t="shared" si="5"/>
        <v>5.320925793366738</v>
      </c>
      <c r="P24" s="24">
        <f t="shared" si="6"/>
        <v>220</v>
      </c>
      <c r="Q24" s="17">
        <f t="shared" si="7"/>
        <v>14.705882352941178</v>
      </c>
      <c r="R24" s="3">
        <f t="shared" si="8"/>
        <v>14.237967914438503</v>
      </c>
      <c r="S24" s="3">
        <f t="shared" si="9"/>
        <v>14.705882352941176</v>
      </c>
      <c r="T24" s="3">
        <f t="shared" si="10"/>
        <v>0.4679144385026738</v>
      </c>
      <c r="U24" s="3">
        <f t="shared" si="11"/>
        <v>5.082319255547602</v>
      </c>
      <c r="V24" s="3">
        <f t="shared" si="12"/>
        <v>0.23860653781913624</v>
      </c>
      <c r="W24" s="3">
        <f t="shared" si="13"/>
        <v>5.320925793366738</v>
      </c>
      <c r="X24" s="4"/>
      <c r="Y24" s="4"/>
      <c r="AB24" s="4"/>
    </row>
    <row r="25" spans="2:28" ht="12" customHeight="1">
      <c r="B25" s="12">
        <v>17</v>
      </c>
      <c r="C25" s="5" t="s">
        <v>29</v>
      </c>
      <c r="D25" s="22">
        <v>3049</v>
      </c>
      <c r="E25" s="22">
        <v>1097</v>
      </c>
      <c r="F25" s="22">
        <v>142</v>
      </c>
      <c r="G25" s="17">
        <f t="shared" si="0"/>
        <v>4.65726467694326</v>
      </c>
      <c r="H25" s="22">
        <v>84</v>
      </c>
      <c r="I25" s="17">
        <f t="shared" si="1"/>
        <v>7.657247037374658</v>
      </c>
      <c r="J25" s="22">
        <v>8</v>
      </c>
      <c r="K25" s="17">
        <f t="shared" si="2"/>
        <v>0.26238110856018365</v>
      </c>
      <c r="L25" s="22">
        <v>14</v>
      </c>
      <c r="M25" s="17">
        <f t="shared" si="3"/>
        <v>1.276207839562443</v>
      </c>
      <c r="N25" s="24">
        <f t="shared" si="4"/>
        <v>150</v>
      </c>
      <c r="O25" s="17">
        <f t="shared" si="5"/>
        <v>4.919645785503444</v>
      </c>
      <c r="P25" s="24">
        <f t="shared" si="6"/>
        <v>98</v>
      </c>
      <c r="Q25" s="17">
        <f t="shared" si="7"/>
        <v>8.933454876937102</v>
      </c>
      <c r="R25" s="3">
        <f t="shared" si="8"/>
        <v>7.657247037374658</v>
      </c>
      <c r="S25" s="3">
        <f t="shared" si="9"/>
        <v>8.933454876937102</v>
      </c>
      <c r="T25" s="3">
        <f t="shared" si="10"/>
        <v>1.276207839562443</v>
      </c>
      <c r="U25" s="3">
        <f t="shared" si="11"/>
        <v>4.65726467694326</v>
      </c>
      <c r="V25" s="3">
        <f t="shared" si="12"/>
        <v>0.26238110856018365</v>
      </c>
      <c r="W25" s="3">
        <f t="shared" si="13"/>
        <v>4.919645785503444</v>
      </c>
      <c r="X25" s="4"/>
      <c r="Y25" s="4"/>
      <c r="AB25" s="4"/>
    </row>
    <row r="26" spans="2:28" ht="12" customHeight="1">
      <c r="B26" s="12">
        <v>18</v>
      </c>
      <c r="C26" s="5" t="s">
        <v>30</v>
      </c>
      <c r="D26" s="22">
        <v>3345</v>
      </c>
      <c r="E26" s="22">
        <v>1317</v>
      </c>
      <c r="F26" s="22">
        <v>183</v>
      </c>
      <c r="G26" s="17">
        <f t="shared" si="0"/>
        <v>5.4708520179372195</v>
      </c>
      <c r="H26" s="22">
        <v>216</v>
      </c>
      <c r="I26" s="17">
        <f t="shared" si="1"/>
        <v>16.40091116173121</v>
      </c>
      <c r="J26" s="22">
        <v>6</v>
      </c>
      <c r="K26" s="17">
        <f t="shared" si="2"/>
        <v>0.17937219730941703</v>
      </c>
      <c r="L26" s="22">
        <v>14</v>
      </c>
      <c r="M26" s="17">
        <f t="shared" si="3"/>
        <v>1.0630220197418374</v>
      </c>
      <c r="N26" s="24">
        <f t="shared" si="4"/>
        <v>189</v>
      </c>
      <c r="O26" s="17">
        <f t="shared" si="5"/>
        <v>5.650224215246637</v>
      </c>
      <c r="P26" s="24">
        <f t="shared" si="6"/>
        <v>230</v>
      </c>
      <c r="Q26" s="17">
        <f t="shared" si="7"/>
        <v>17.463933181473045</v>
      </c>
      <c r="R26" s="3">
        <f t="shared" si="8"/>
        <v>16.40091116173121</v>
      </c>
      <c r="S26" s="3">
        <f t="shared" si="9"/>
        <v>17.463933181473045</v>
      </c>
      <c r="T26" s="3">
        <f t="shared" si="10"/>
        <v>1.0630220197418374</v>
      </c>
      <c r="U26" s="3">
        <f t="shared" si="11"/>
        <v>5.4708520179372195</v>
      </c>
      <c r="V26" s="3">
        <f t="shared" si="12"/>
        <v>0.17937219730941703</v>
      </c>
      <c r="W26" s="3">
        <f t="shared" si="13"/>
        <v>5.650224215246637</v>
      </c>
      <c r="X26" s="4"/>
      <c r="Y26" s="4"/>
      <c r="AB26" s="4"/>
    </row>
    <row r="27" spans="2:28" ht="12" customHeight="1">
      <c r="B27" s="12">
        <v>19</v>
      </c>
      <c r="C27" s="5" t="s">
        <v>31</v>
      </c>
      <c r="D27" s="22">
        <v>3449</v>
      </c>
      <c r="E27" s="22">
        <v>858</v>
      </c>
      <c r="F27" s="22">
        <v>246</v>
      </c>
      <c r="G27" s="17">
        <f t="shared" si="0"/>
        <v>7.132502174543346</v>
      </c>
      <c r="H27" s="22">
        <v>165</v>
      </c>
      <c r="I27" s="17">
        <f t="shared" si="1"/>
        <v>19.230769230769234</v>
      </c>
      <c r="J27" s="22">
        <v>7</v>
      </c>
      <c r="K27" s="17">
        <f t="shared" si="2"/>
        <v>0.2029573789504204</v>
      </c>
      <c r="L27" s="22">
        <v>9</v>
      </c>
      <c r="M27" s="17">
        <f t="shared" si="3"/>
        <v>1.048951048951049</v>
      </c>
      <c r="N27" s="24">
        <f t="shared" si="4"/>
        <v>253</v>
      </c>
      <c r="O27" s="17">
        <f t="shared" si="5"/>
        <v>7.335459553493766</v>
      </c>
      <c r="P27" s="24">
        <f t="shared" si="6"/>
        <v>174</v>
      </c>
      <c r="Q27" s="17">
        <f t="shared" si="7"/>
        <v>20.27972027972028</v>
      </c>
      <c r="R27" s="3">
        <f t="shared" si="8"/>
        <v>19.23076923076923</v>
      </c>
      <c r="S27" s="3">
        <f t="shared" si="9"/>
        <v>20.27972027972028</v>
      </c>
      <c r="T27" s="3">
        <f t="shared" si="10"/>
        <v>1.048951048951049</v>
      </c>
      <c r="U27" s="3">
        <f t="shared" si="11"/>
        <v>7.132502174543346</v>
      </c>
      <c r="V27" s="3">
        <f t="shared" si="12"/>
        <v>0.2029573789504204</v>
      </c>
      <c r="W27" s="3">
        <f t="shared" si="13"/>
        <v>7.3354595534937665</v>
      </c>
      <c r="X27" s="4"/>
      <c r="Y27" s="4"/>
      <c r="AB27" s="4"/>
    </row>
    <row r="28" spans="2:28" ht="12" customHeight="1">
      <c r="B28" s="12">
        <v>20</v>
      </c>
      <c r="C28" s="5" t="s">
        <v>32</v>
      </c>
      <c r="D28" s="22">
        <v>9966</v>
      </c>
      <c r="E28" s="22">
        <v>4361</v>
      </c>
      <c r="F28" s="22">
        <v>614</v>
      </c>
      <c r="G28" s="17">
        <f t="shared" si="0"/>
        <v>6.160947220549869</v>
      </c>
      <c r="H28" s="22">
        <v>533</v>
      </c>
      <c r="I28" s="17">
        <f t="shared" si="1"/>
        <v>12.221967438660858</v>
      </c>
      <c r="J28" s="22">
        <v>22</v>
      </c>
      <c r="K28" s="17">
        <f t="shared" si="2"/>
        <v>0.22075055187637968</v>
      </c>
      <c r="L28" s="22">
        <v>43</v>
      </c>
      <c r="M28" s="17">
        <f t="shared" si="3"/>
        <v>0.9860123824810824</v>
      </c>
      <c r="N28" s="24">
        <f t="shared" si="4"/>
        <v>636</v>
      </c>
      <c r="O28" s="17">
        <f t="shared" si="5"/>
        <v>6.381697772426249</v>
      </c>
      <c r="P28" s="24">
        <f t="shared" si="6"/>
        <v>576</v>
      </c>
      <c r="Q28" s="17">
        <f t="shared" si="7"/>
        <v>13.20797982114194</v>
      </c>
      <c r="R28" s="3">
        <f t="shared" si="8"/>
        <v>12.221967438660858</v>
      </c>
      <c r="S28" s="3">
        <f t="shared" si="9"/>
        <v>13.20797982114194</v>
      </c>
      <c r="T28" s="3">
        <f t="shared" si="10"/>
        <v>0.9860123824810824</v>
      </c>
      <c r="U28" s="3">
        <f t="shared" si="11"/>
        <v>6.160947220549869</v>
      </c>
      <c r="V28" s="3">
        <f t="shared" si="12"/>
        <v>0.22075055187637968</v>
      </c>
      <c r="W28" s="3">
        <f t="shared" si="13"/>
        <v>6.381697772426249</v>
      </c>
      <c r="X28" s="4"/>
      <c r="Y28" s="4"/>
      <c r="AB28" s="4"/>
    </row>
    <row r="29" spans="2:28" ht="12" customHeight="1">
      <c r="B29" s="12">
        <v>21</v>
      </c>
      <c r="C29" s="5" t="s">
        <v>33</v>
      </c>
      <c r="D29" s="22">
        <v>3052</v>
      </c>
      <c r="E29" s="22">
        <v>1372</v>
      </c>
      <c r="F29" s="22">
        <v>213</v>
      </c>
      <c r="G29" s="17">
        <f t="shared" si="0"/>
        <v>6.9790301441677585</v>
      </c>
      <c r="H29" s="22">
        <v>171</v>
      </c>
      <c r="I29" s="17">
        <f t="shared" si="1"/>
        <v>12.463556851311953</v>
      </c>
      <c r="J29" s="22">
        <v>15</v>
      </c>
      <c r="K29" s="17">
        <f t="shared" si="2"/>
        <v>0.49148099606815204</v>
      </c>
      <c r="L29" s="22">
        <v>10</v>
      </c>
      <c r="M29" s="17">
        <f t="shared" si="3"/>
        <v>0.7288629737609329</v>
      </c>
      <c r="N29" s="24">
        <f t="shared" si="4"/>
        <v>228</v>
      </c>
      <c r="O29" s="17">
        <f t="shared" si="5"/>
        <v>7.470511140235911</v>
      </c>
      <c r="P29" s="24">
        <f t="shared" si="6"/>
        <v>181</v>
      </c>
      <c r="Q29" s="17">
        <f t="shared" si="7"/>
        <v>13.192419825072887</v>
      </c>
      <c r="R29" s="3">
        <f t="shared" si="8"/>
        <v>12.463556851311953</v>
      </c>
      <c r="S29" s="3">
        <f t="shared" si="9"/>
        <v>13.192419825072886</v>
      </c>
      <c r="T29" s="3">
        <f t="shared" si="10"/>
        <v>0.7288629737609329</v>
      </c>
      <c r="U29" s="3">
        <f t="shared" si="11"/>
        <v>6.9790301441677585</v>
      </c>
      <c r="V29" s="3">
        <f t="shared" si="12"/>
        <v>0.49148099606815204</v>
      </c>
      <c r="W29" s="3">
        <f t="shared" si="13"/>
        <v>7.470511140235911</v>
      </c>
      <c r="X29" s="4"/>
      <c r="Y29" s="4"/>
      <c r="AB29" s="4"/>
    </row>
    <row r="30" spans="2:28" ht="12" customHeight="1">
      <c r="B30" s="12">
        <v>22</v>
      </c>
      <c r="C30" s="5" t="s">
        <v>34</v>
      </c>
      <c r="D30" s="22">
        <v>5305</v>
      </c>
      <c r="E30" s="22">
        <v>1534</v>
      </c>
      <c r="F30" s="22">
        <v>175</v>
      </c>
      <c r="G30" s="17">
        <f t="shared" si="0"/>
        <v>3.298774740810556</v>
      </c>
      <c r="H30" s="22">
        <v>180</v>
      </c>
      <c r="I30" s="17">
        <f t="shared" si="1"/>
        <v>11.734028683181226</v>
      </c>
      <c r="J30" s="22">
        <v>8</v>
      </c>
      <c r="K30" s="17">
        <f t="shared" si="2"/>
        <v>0.15080113100848258</v>
      </c>
      <c r="L30" s="22">
        <v>11</v>
      </c>
      <c r="M30" s="17">
        <f t="shared" si="3"/>
        <v>0.7170795306388527</v>
      </c>
      <c r="N30" s="24">
        <f t="shared" si="4"/>
        <v>183</v>
      </c>
      <c r="O30" s="17">
        <f t="shared" si="5"/>
        <v>3.4495758718190386</v>
      </c>
      <c r="P30" s="24">
        <f t="shared" si="6"/>
        <v>191</v>
      </c>
      <c r="Q30" s="17">
        <f t="shared" si="7"/>
        <v>12.451108213820078</v>
      </c>
      <c r="R30" s="3">
        <f t="shared" si="8"/>
        <v>11.734028683181226</v>
      </c>
      <c r="S30" s="3">
        <f t="shared" si="9"/>
        <v>12.451108213820078</v>
      </c>
      <c r="T30" s="3">
        <f t="shared" si="10"/>
        <v>0.7170795306388527</v>
      </c>
      <c r="U30" s="3">
        <f t="shared" si="11"/>
        <v>3.298774740810556</v>
      </c>
      <c r="V30" s="3">
        <f t="shared" si="12"/>
        <v>0.15080113100848255</v>
      </c>
      <c r="W30" s="3">
        <f t="shared" si="13"/>
        <v>3.4495758718190386</v>
      </c>
      <c r="X30" s="4"/>
      <c r="Y30" s="4"/>
      <c r="AB30" s="4"/>
    </row>
    <row r="31" spans="2:28" ht="12" customHeight="1">
      <c r="B31" s="12">
        <v>23</v>
      </c>
      <c r="C31" s="5" t="s">
        <v>35</v>
      </c>
      <c r="D31" s="22">
        <v>4705</v>
      </c>
      <c r="E31" s="22">
        <v>1288</v>
      </c>
      <c r="F31" s="22">
        <v>142</v>
      </c>
      <c r="G31" s="17">
        <f t="shared" si="0"/>
        <v>3.018065887353879</v>
      </c>
      <c r="H31" s="22">
        <v>153</v>
      </c>
      <c r="I31" s="17">
        <f t="shared" si="1"/>
        <v>11.87888198757764</v>
      </c>
      <c r="J31" s="22">
        <v>6</v>
      </c>
      <c r="K31" s="17">
        <f t="shared" si="2"/>
        <v>0.1275239107332625</v>
      </c>
      <c r="L31" s="22">
        <v>11</v>
      </c>
      <c r="M31" s="17">
        <f t="shared" si="3"/>
        <v>0.8540372670807453</v>
      </c>
      <c r="N31" s="24">
        <f t="shared" si="4"/>
        <v>148</v>
      </c>
      <c r="O31" s="17">
        <f t="shared" si="5"/>
        <v>3.1455897980871415</v>
      </c>
      <c r="P31" s="24">
        <f t="shared" si="6"/>
        <v>164</v>
      </c>
      <c r="Q31" s="17">
        <f t="shared" si="7"/>
        <v>12.732919254658384</v>
      </c>
      <c r="R31" s="3">
        <f t="shared" si="8"/>
        <v>11.878881987577639</v>
      </c>
      <c r="S31" s="3">
        <f t="shared" si="9"/>
        <v>12.732919254658386</v>
      </c>
      <c r="T31" s="3">
        <f t="shared" si="10"/>
        <v>0.8540372670807453</v>
      </c>
      <c r="U31" s="3">
        <f t="shared" si="11"/>
        <v>3.018065887353879</v>
      </c>
      <c r="V31" s="3">
        <f t="shared" si="12"/>
        <v>0.1275239107332625</v>
      </c>
      <c r="W31" s="3">
        <f t="shared" si="13"/>
        <v>3.1455897980871415</v>
      </c>
      <c r="X31" s="4"/>
      <c r="Y31" s="4"/>
      <c r="AB31" s="4"/>
    </row>
    <row r="32" spans="2:28" ht="12" customHeight="1">
      <c r="B32" s="12">
        <v>24</v>
      </c>
      <c r="C32" s="5" t="s">
        <v>36</v>
      </c>
      <c r="D32" s="22">
        <v>2163</v>
      </c>
      <c r="E32" s="22">
        <v>553</v>
      </c>
      <c r="F32" s="22">
        <v>54</v>
      </c>
      <c r="G32" s="17">
        <f t="shared" si="0"/>
        <v>2.496532593619972</v>
      </c>
      <c r="H32" s="22">
        <v>72</v>
      </c>
      <c r="I32" s="17">
        <f t="shared" si="1"/>
        <v>13.01989150090416</v>
      </c>
      <c r="J32" s="22">
        <v>1</v>
      </c>
      <c r="K32" s="17">
        <f t="shared" si="2"/>
        <v>0.04623208506703652</v>
      </c>
      <c r="L32" s="22">
        <v>6</v>
      </c>
      <c r="M32" s="17">
        <f t="shared" si="3"/>
        <v>1.0849909584086799</v>
      </c>
      <c r="N32" s="24">
        <f t="shared" si="4"/>
        <v>55</v>
      </c>
      <c r="O32" s="17">
        <f t="shared" si="5"/>
        <v>2.542764678687009</v>
      </c>
      <c r="P32" s="24">
        <f t="shared" si="6"/>
        <v>78</v>
      </c>
      <c r="Q32" s="17">
        <f t="shared" si="7"/>
        <v>14.10488245931284</v>
      </c>
      <c r="R32" s="3">
        <f t="shared" si="8"/>
        <v>13.019891500904158</v>
      </c>
      <c r="S32" s="3">
        <f t="shared" si="9"/>
        <v>14.104882459312838</v>
      </c>
      <c r="T32" s="3">
        <f t="shared" si="10"/>
        <v>1.0849909584086799</v>
      </c>
      <c r="U32" s="3">
        <f t="shared" si="11"/>
        <v>2.496532593619972</v>
      </c>
      <c r="V32" s="3">
        <f t="shared" si="12"/>
        <v>0.04623208506703652</v>
      </c>
      <c r="W32" s="3">
        <f t="shared" si="13"/>
        <v>2.542764678687009</v>
      </c>
      <c r="X32" s="4"/>
      <c r="Y32" s="4"/>
      <c r="AB32" s="4"/>
    </row>
    <row r="33" spans="2:28" ht="12" customHeight="1">
      <c r="B33" s="12">
        <v>25</v>
      </c>
      <c r="C33" s="5" t="s">
        <v>37</v>
      </c>
      <c r="D33" s="22">
        <v>2885</v>
      </c>
      <c r="E33" s="22">
        <v>1399</v>
      </c>
      <c r="F33" s="22">
        <v>207</v>
      </c>
      <c r="G33" s="17">
        <f t="shared" si="0"/>
        <v>7.175043327556326</v>
      </c>
      <c r="H33" s="22">
        <v>145</v>
      </c>
      <c r="I33" s="17">
        <f t="shared" si="1"/>
        <v>10.364546104360258</v>
      </c>
      <c r="J33" s="22">
        <v>11</v>
      </c>
      <c r="K33" s="17">
        <f t="shared" si="2"/>
        <v>0.38128249566724437</v>
      </c>
      <c r="L33" s="22">
        <v>15</v>
      </c>
      <c r="M33" s="17">
        <f t="shared" si="3"/>
        <v>1.0721944245889923</v>
      </c>
      <c r="N33" s="24">
        <f t="shared" si="4"/>
        <v>218</v>
      </c>
      <c r="O33" s="17">
        <f t="shared" si="5"/>
        <v>7.5563258232235695</v>
      </c>
      <c r="P33" s="24">
        <f t="shared" si="6"/>
        <v>160</v>
      </c>
      <c r="Q33" s="17">
        <f t="shared" si="7"/>
        <v>11.43674052894925</v>
      </c>
      <c r="R33" s="3">
        <f t="shared" si="8"/>
        <v>10.364546104360258</v>
      </c>
      <c r="S33" s="3">
        <f t="shared" si="9"/>
        <v>11.43674052894925</v>
      </c>
      <c r="T33" s="3">
        <f t="shared" si="10"/>
        <v>1.072194424588992</v>
      </c>
      <c r="U33" s="3">
        <f t="shared" si="11"/>
        <v>7.175043327556326</v>
      </c>
      <c r="V33" s="3">
        <f t="shared" si="12"/>
        <v>0.38128249566724437</v>
      </c>
      <c r="W33" s="3">
        <f t="shared" si="13"/>
        <v>7.55632582322357</v>
      </c>
      <c r="X33" s="4"/>
      <c r="Y33" s="4"/>
      <c r="AB33" s="4"/>
    </row>
    <row r="34" spans="2:23" ht="12" customHeight="1">
      <c r="B34" s="12">
        <v>26</v>
      </c>
      <c r="C34" s="5" t="s">
        <v>38</v>
      </c>
      <c r="D34" s="22">
        <v>16241</v>
      </c>
      <c r="E34" s="22">
        <v>8442</v>
      </c>
      <c r="F34" s="22">
        <v>1629</v>
      </c>
      <c r="G34" s="17">
        <f t="shared" si="0"/>
        <v>10.030170556000247</v>
      </c>
      <c r="H34" s="22">
        <v>1100</v>
      </c>
      <c r="I34" s="17">
        <f t="shared" si="1"/>
        <v>13.030087656953329</v>
      </c>
      <c r="J34" s="22">
        <v>65</v>
      </c>
      <c r="K34" s="17">
        <f t="shared" si="2"/>
        <v>0.40022166122775693</v>
      </c>
      <c r="L34" s="22">
        <v>68</v>
      </c>
      <c r="M34" s="17">
        <f t="shared" si="3"/>
        <v>0.8054963278843875</v>
      </c>
      <c r="N34" s="24">
        <f t="shared" si="4"/>
        <v>1694</v>
      </c>
      <c r="O34" s="17">
        <f t="shared" si="5"/>
        <v>10.430392217228004</v>
      </c>
      <c r="P34" s="24">
        <f t="shared" si="6"/>
        <v>1168</v>
      </c>
      <c r="Q34" s="17">
        <f t="shared" si="7"/>
        <v>13.835583984837715</v>
      </c>
      <c r="R34" s="3">
        <f t="shared" si="8"/>
        <v>13.030087656953329</v>
      </c>
      <c r="S34" s="3">
        <f t="shared" si="9"/>
        <v>13.835583984837717</v>
      </c>
      <c r="T34" s="3">
        <f t="shared" si="10"/>
        <v>0.8054963278843876</v>
      </c>
      <c r="U34" s="3">
        <f t="shared" si="11"/>
        <v>10.030170556000247</v>
      </c>
      <c r="V34" s="3">
        <f t="shared" si="12"/>
        <v>0.40022166122775693</v>
      </c>
      <c r="W34" s="3">
        <f t="shared" si="13"/>
        <v>10.430392217228004</v>
      </c>
    </row>
    <row r="35" spans="2:28" ht="12" customHeight="1">
      <c r="B35" s="12">
        <v>27</v>
      </c>
      <c r="C35" s="5" t="s">
        <v>39</v>
      </c>
      <c r="D35" s="22"/>
      <c r="E35" s="22"/>
      <c r="F35" s="22">
        <v>1</v>
      </c>
      <c r="G35" s="17"/>
      <c r="H35" s="22"/>
      <c r="I35" s="17"/>
      <c r="J35" s="22"/>
      <c r="K35" s="17"/>
      <c r="L35" s="22"/>
      <c r="M35" s="17"/>
      <c r="N35" s="24">
        <v>1</v>
      </c>
      <c r="O35" s="17"/>
      <c r="P35" s="24"/>
      <c r="Q35" s="17"/>
      <c r="R35" s="3">
        <f t="shared" si="8"/>
        <v>0</v>
      </c>
      <c r="S35" s="3">
        <f t="shared" si="9"/>
        <v>0</v>
      </c>
      <c r="T35" s="3">
        <f t="shared" si="10"/>
        <v>0</v>
      </c>
      <c r="U35" s="3">
        <f t="shared" si="11"/>
        <v>0</v>
      </c>
      <c r="V35" s="3">
        <f t="shared" si="12"/>
        <v>0</v>
      </c>
      <c r="W35" s="3">
        <f t="shared" si="13"/>
        <v>0</v>
      </c>
      <c r="X35" s="4"/>
      <c r="Y35" s="4"/>
      <c r="AB35" s="4"/>
    </row>
    <row r="36" spans="2:23" ht="12" customHeight="1">
      <c r="B36" s="19"/>
      <c r="C36" s="20" t="s">
        <v>40</v>
      </c>
      <c r="D36" s="23">
        <f>SUM(D9:D35)</f>
        <v>124931</v>
      </c>
      <c r="E36" s="23">
        <f>SUM(E9:E35)</f>
        <v>52246</v>
      </c>
      <c r="F36" s="23">
        <f>SUM(F9:F35)</f>
        <v>9462</v>
      </c>
      <c r="G36" s="18">
        <f>IF(D36=0,0,F36/D36*100)</f>
        <v>7.5737807269612825</v>
      </c>
      <c r="H36" s="23">
        <f>SUM(H9:H35)</f>
        <v>6918</v>
      </c>
      <c r="I36" s="18">
        <f>IF(E36=0,"0",H36/E36*100)</f>
        <v>13.241205068330588</v>
      </c>
      <c r="J36" s="23">
        <f>SUM(J9:J35)</f>
        <v>409</v>
      </c>
      <c r="K36" s="18">
        <f>IF(D36=0,0,J36/D36*100)</f>
        <v>0.32738071415421316</v>
      </c>
      <c r="L36" s="23">
        <f>SUM(L9:L35)</f>
        <v>442</v>
      </c>
      <c r="M36" s="18">
        <f>IF(E36=0,"0",L36/E36*100)</f>
        <v>0.8459977797343338</v>
      </c>
      <c r="N36" s="23">
        <f>F36+J36</f>
        <v>9871</v>
      </c>
      <c r="O36" s="18">
        <f>IF(D36=0,0,N36/D36*100)</f>
        <v>7.901161441115495</v>
      </c>
      <c r="P36" s="23">
        <f>L36+H36</f>
        <v>7360</v>
      </c>
      <c r="Q36" s="18">
        <f t="shared" si="7"/>
        <v>14.087202848064923</v>
      </c>
      <c r="R36" s="3">
        <f t="shared" si="8"/>
        <v>13.24120506833059</v>
      </c>
      <c r="S36" s="3">
        <f t="shared" si="9"/>
        <v>14.087202848064925</v>
      </c>
      <c r="T36" s="3">
        <f t="shared" si="10"/>
        <v>0.8459977797343338</v>
      </c>
      <c r="U36" s="3">
        <f t="shared" si="11"/>
        <v>7.5737807269612825</v>
      </c>
      <c r="V36" s="3">
        <f t="shared" si="12"/>
        <v>0.3273807141542131</v>
      </c>
      <c r="W36" s="3">
        <f t="shared" si="13"/>
        <v>7.901161441115495</v>
      </c>
    </row>
    <row r="37" ht="12.75">
      <c r="D37" s="4"/>
    </row>
    <row r="38" ht="12.75">
      <c r="C38" s="1" t="s">
        <v>41</v>
      </c>
    </row>
  </sheetData>
  <sheetProtection/>
  <mergeCells count="17">
    <mergeCell ref="A2:Q2"/>
    <mergeCell ref="A3:Q3"/>
    <mergeCell ref="A4:Q4"/>
    <mergeCell ref="B5:B7"/>
    <mergeCell ref="C5:C7"/>
    <mergeCell ref="D5:E5"/>
    <mergeCell ref="F5:I5"/>
    <mergeCell ref="J5:M5"/>
    <mergeCell ref="N5:Q5"/>
    <mergeCell ref="D6:D7"/>
    <mergeCell ref="L6:M6"/>
    <mergeCell ref="N6:O6"/>
    <mergeCell ref="P6:Q6"/>
    <mergeCell ref="E6:E7"/>
    <mergeCell ref="F6:G6"/>
    <mergeCell ref="H6:I6"/>
    <mergeCell ref="J6:K6"/>
  </mergeCells>
  <conditionalFormatting sqref="D9:Q36">
    <cfRule type="cellIs" priority="1" dxfId="1" operator="equal" stopIfTrue="1">
      <formula>0</formula>
    </cfRule>
  </conditionalFormatting>
  <printOptions/>
  <pageMargins left="0.15748031496062992" right="0" top="0.3937007874015748" bottom="0.1968503937007874" header="0.5118110236220472" footer="0.5118110236220472"/>
  <pageSetup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pastukhova</cp:lastModifiedBy>
  <cp:lastPrinted>2017-03-03T10:41:51Z</cp:lastPrinted>
  <dcterms:created xsi:type="dcterms:W3CDTF">2011-07-25T07:04:57Z</dcterms:created>
  <dcterms:modified xsi:type="dcterms:W3CDTF">2017-03-29T11:56:10Z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8.2. _4.2016_03.03.2017</vt:lpwstr>
  </property>
  <property fmtid="{D5CDD505-2E9C-101B-9397-08002B2CF9AE}" pid="3" name="Вид звіту">
    <vt:lpwstr>Аналітичний звіт</vt:lpwstr>
  </property>
  <property fmtid="{D5CDD505-2E9C-101B-9397-08002B2CF9AE}" pid="4" name="Тип виду звіту">
    <vt:i4>4</vt:i4>
  </property>
  <property fmtid="{D5CDD505-2E9C-101B-9397-08002B2CF9AE}" pid="5" name="Тип звітуDBID">
    <vt:i4>0</vt:i4>
  </property>
  <property fmtid="{D5CDD505-2E9C-101B-9397-08002B2CF9AE}" pid="6" name="Тип звітуID">
    <vt:i4>2209517</vt:i4>
  </property>
  <property fmtid="{D5CDD505-2E9C-101B-9397-08002B2CF9AE}" pid="7" name="Тип звіту">
    <vt:lpwstr>8.2. Якість розгляду адміністративних справ окружними адміністративними судами</vt:lpwstr>
  </property>
  <property fmtid="{D5CDD505-2E9C-101B-9397-08002B2CF9AE}" pid="8" name="К.Cума">
    <vt:lpwstr>3601E720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01.01.2016</vt:lpwstr>
  </property>
  <property fmtid="{D5CDD505-2E9C-101B-9397-08002B2CF9AE}" pid="13" name="Кінець періоду">
    <vt:lpwstr>31.12.2016</vt:lpwstr>
  </property>
  <property fmtid="{D5CDD505-2E9C-101B-9397-08002B2CF9AE}" pid="14" name="Період">
    <vt:lpwstr>2016 рік</vt:lpwstr>
  </property>
  <property fmtid="{D5CDD505-2E9C-101B-9397-08002B2CF9AE}" pid="15" name="К.Сума шаблону">
    <vt:lpwstr>2F82324D</vt:lpwstr>
  </property>
  <property fmtid="{D5CDD505-2E9C-101B-9397-08002B2CF9AE}" pid="16" name="Версія БД">
    <vt:lpwstr>3.18.3.1700</vt:lpwstr>
  </property>
</Properties>
</file>