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35" yWindow="65326" windowWidth="15480" windowHeight="11415" activeTab="0"/>
  </bookViews>
  <sheets>
    <sheet name="9_2" sheetId="1" r:id="rId1"/>
  </sheets>
  <definedNames>
    <definedName name="_Z1">#REF!</definedName>
    <definedName name="S2_2_СУМА">#REF!</definedName>
    <definedName name="Z1_1">#REF!</definedName>
    <definedName name="Z1_2">#REF!</definedName>
    <definedName name="Z1_3">#REF!</definedName>
    <definedName name="Z1_5">#REF!</definedName>
    <definedName name="Z1_5_2">#REF!</definedName>
    <definedName name="Z1_6_1">#REF!</definedName>
    <definedName name="Z1_6_2">#REF!</definedName>
    <definedName name="Z1_6_3">#REF!</definedName>
    <definedName name="Z1_6_4">#REF!</definedName>
    <definedName name="Z2_1">#REF!</definedName>
    <definedName name="Z2_2">#REF!</definedName>
    <definedName name="Z2_3">#REF!</definedName>
    <definedName name="Z2_4">#REF!</definedName>
    <definedName name="Z4_1">#REF!</definedName>
    <definedName name="Z4_2">#REF!</definedName>
    <definedName name="Z4_3">#REF!</definedName>
    <definedName name="Z5_1">#REF!</definedName>
    <definedName name="Z5_2">#REF!</definedName>
    <definedName name="Z5_3">#REF!</definedName>
    <definedName name="Z6_1">#REF!</definedName>
    <definedName name="Z6_2">#REF!</definedName>
    <definedName name="Z6_3">#REF!</definedName>
    <definedName name="Z6_4">#REF!</definedName>
    <definedName name="Z7_1">#REF!</definedName>
    <definedName name="Z7_2">#REF!</definedName>
    <definedName name="Z7_3">#REF!</definedName>
    <definedName name="Z8_1">#REF!</definedName>
    <definedName name="Z8_2">#REF!</definedName>
    <definedName name="Z9_1">#REF!</definedName>
    <definedName name="Z9_2">#REF!</definedName>
    <definedName name="_xlnm.Print_Area" localSheetId="0">'9_2'!$A$1:$P$38</definedName>
  </definedNames>
  <calcPr fullCalcOnLoad="1"/>
</workbook>
</file>

<file path=xl/sharedStrings.xml><?xml version="1.0" encoding="utf-8"?>
<sst xmlns="http://schemas.openxmlformats.org/spreadsheetml/2006/main" count="58" uniqueCount="44">
  <si>
    <t>Таблиця 9.2</t>
  </si>
  <si>
    <t xml:space="preserve">Результати перегляду апеляційними судами ухвал у цивільних справах,
постановлених місцевими загальними судами </t>
  </si>
  <si>
    <t>№ з/п</t>
  </si>
  <si>
    <t>Область
(регіон)</t>
  </si>
  <si>
    <t>Кількість постановлених ухвал місцевими судами*</t>
  </si>
  <si>
    <t>За результатами перегляду ухвал</t>
  </si>
  <si>
    <t>скасовано</t>
  </si>
  <si>
    <t>питома вага %**</t>
  </si>
  <si>
    <t>змінено</t>
  </si>
  <si>
    <t>Усього скасовано та змінено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</si>
  <si>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</si>
  <si>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</si>
  <si>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</si>
  <si>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</si>
  <si>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</si>
  <si>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</si>
  <si>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</si>
  <si>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</si>
  <si>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</si>
  <si>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</si>
  <si>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</si>
  <si>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</si>
  <si>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</si>
  <si>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</si>
  <si>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</si>
  <si>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</si>
  <si>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</si>
  <si>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</si>
  <si>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</si>
  <si>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</si>
  <si>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</si>
  <si>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</si>
  <si>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</si>
  <si>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</si>
  <si>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</si>
  <si>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</si>
  <si>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</si>
  <si>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</si>
  <si>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</si>
  <si>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</si>
  <si>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>**- % від числа постановлених ухвал місцевими судами</t>
  </si>
  <si>
    <t>перше півріччя 2017 року</t>
  </si>
  <si>
    <t>I півріччя 2016 року</t>
  </si>
  <si>
    <t>I півріччя 2017 року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</si>
</sst>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</numFmts>
  <fonts count="40">
    <font>
      <sz val="10"/>
      <name val="Arial Cyr"/>
      <family val="0"/>
    </font>
    <font>
      <sz val="12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" fontId="2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  <protection locked="0"/>
    </xf>
    <xf numFmtId="172" fontId="4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172" fontId="39" fillId="0" borderId="0" xfId="0" applyNumberFormat="1" applyFont="1" applyAlignment="1">
      <alignment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 applyProtection="1">
      <alignment horizontal="left" vertical="center" wrapText="1"/>
      <protection locked="0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3" fontId="5" fillId="33" borderId="1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25390625" style="1" customWidth="1"/>
    <col min="2" max="2" width="25.25390625" style="1" customWidth="1"/>
    <col min="3" max="16" width="8.875" style="1" customWidth="1"/>
    <col min="17" max="22" width="4.00390625" style="1" customWidth="1"/>
    <col min="23" max="16384" width="9.125" style="1" customWidth="1"/>
  </cols>
  <sheetData>
    <row r="1" ht="12.75">
      <c r="O1" s="1" t="s">
        <v>0</v>
      </c>
    </row>
    <row r="2" spans="1:17" ht="34.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8"/>
    </row>
    <row r="3" spans="1:17" ht="17.25" customHeight="1">
      <c r="A3" s="18" t="s">
        <v>41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8"/>
    </row>
    <row r="4" ht="8.25" customHeight="1"/>
    <row r="5" spans="1:16" ht="39" customHeight="1">
      <c r="A5" s="22" t="s">
        <v>2</v>
      </c>
      <c r="B5" s="21" t="s">
        <v>3</v>
      </c>
      <c r="C5" s="21" t="s">
        <v>4</v>
      </c>
      <c r="D5" s="21"/>
      <c r="E5" s="19" t="s">
        <v>5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16" ht="27" customHeight="1">
      <c r="A6" s="22"/>
      <c r="B6" s="21"/>
      <c r="C6" s="21" t="s">
        <v>42</v>
      </c>
      <c r="D6" s="21" t="s">
        <v>43</v>
      </c>
      <c r="E6" s="19" t="s">
        <v>6</v>
      </c>
      <c r="F6" s="19"/>
      <c r="G6" s="20" t="s">
        <v>7</v>
      </c>
      <c r="H6" s="20"/>
      <c r="I6" s="19" t="s">
        <v>8</v>
      </c>
      <c r="J6" s="19"/>
      <c r="K6" s="20" t="s">
        <v>7</v>
      </c>
      <c r="L6" s="20"/>
      <c r="M6" s="21" t="s">
        <v>9</v>
      </c>
      <c r="N6" s="21"/>
      <c r="O6" s="20" t="s">
        <v>7</v>
      </c>
      <c r="P6" s="20"/>
    </row>
    <row r="7" spans="1:16" ht="39" customHeight="1">
      <c r="A7" s="22"/>
      <c r="B7" s="21"/>
      <c r="C7" s="21"/>
      <c r="D7" s="21"/>
      <c r="E7" s="4" t="s">
        <v>42</v>
      </c>
      <c r="F7" s="4" t="s">
        <v>43</v>
      </c>
      <c r="G7" s="13" t="s">
        <v>42</v>
      </c>
      <c r="H7" s="13" t="s">
        <v>43</v>
      </c>
      <c r="I7" s="4" t="s">
        <v>42</v>
      </c>
      <c r="J7" s="4" t="s">
        <v>43</v>
      </c>
      <c r="K7" s="13" t="s">
        <v>42</v>
      </c>
      <c r="L7" s="13" t="s">
        <v>43</v>
      </c>
      <c r="M7" s="4" t="s">
        <v>42</v>
      </c>
      <c r="N7" s="4" t="s">
        <v>43</v>
      </c>
      <c r="O7" s="13" t="s">
        <v>42</v>
      </c>
      <c r="P7" s="13" t="s">
        <v>43</v>
      </c>
    </row>
    <row r="8" spans="1:16" ht="12.75">
      <c r="A8" s="7" t="s">
        <v>10</v>
      </c>
      <c r="B8" s="7" t="s">
        <v>11</v>
      </c>
      <c r="C8" s="7">
        <v>1</v>
      </c>
      <c r="D8" s="7">
        <v>2</v>
      </c>
      <c r="E8" s="7">
        <v>3</v>
      </c>
      <c r="F8" s="7">
        <v>4</v>
      </c>
      <c r="G8" s="14">
        <v>5</v>
      </c>
      <c r="H8" s="14">
        <v>6</v>
      </c>
      <c r="I8" s="7">
        <v>7</v>
      </c>
      <c r="J8" s="7">
        <v>8</v>
      </c>
      <c r="K8" s="14">
        <v>9</v>
      </c>
      <c r="L8" s="14">
        <v>10</v>
      </c>
      <c r="M8" s="7">
        <v>11</v>
      </c>
      <c r="N8" s="7">
        <v>12</v>
      </c>
      <c r="O8" s="14">
        <v>13</v>
      </c>
      <c r="P8" s="14">
        <v>14</v>
      </c>
    </row>
    <row r="9" spans="1:23" ht="12.75" customHeight="1">
      <c r="A9" s="7">
        <v>1</v>
      </c>
      <c r="B9" s="5" t="s">
        <v>12</v>
      </c>
      <c r="C9" s="16"/>
      <c r="D9" s="16"/>
      <c r="E9" s="16"/>
      <c r="F9" s="16"/>
      <c r="G9" s="15"/>
      <c r="H9" s="15"/>
      <c r="I9" s="16"/>
      <c r="J9" s="16"/>
      <c r="K9" s="15"/>
      <c r="L9" s="15"/>
      <c r="M9" s="16"/>
      <c r="N9" s="16"/>
      <c r="O9" s="15"/>
      <c r="P9" s="15"/>
      <c r="Q9" s="6">
        <f aca="true" t="shared" si="0" ref="Q9:Q36">IF(D9=0,0,SUM(F9*100/D9))</f>
        <v>0</v>
      </c>
      <c r="R9" s="6">
        <f aca="true" t="shared" si="1" ref="R9:R35">IF(D9=0,0,SUM(J9*100/D9))</f>
        <v>0</v>
      </c>
      <c r="S9" s="9">
        <f aca="true" t="shared" si="2" ref="S9:S36">IF(D9=0,0,SUM(N9*100/D9))</f>
        <v>0</v>
      </c>
      <c r="T9" s="6">
        <f aca="true" t="shared" si="3" ref="T9:T36">IF(C9=0,0,SUM(E9*100/C9))</f>
        <v>0</v>
      </c>
      <c r="U9" s="2">
        <f aca="true" t="shared" si="4" ref="U9:U36">IF(C9=0,0,SUM(I9*100/C9))</f>
        <v>0</v>
      </c>
      <c r="V9" s="2">
        <f aca="true" t="shared" si="5" ref="V9:V36">IF(C9=0,0,SUM(M9*100/C9))</f>
        <v>0</v>
      </c>
      <c r="W9" s="2"/>
    </row>
    <row r="10" spans="1:23" ht="12.75">
      <c r="A10" s="7">
        <v>2</v>
      </c>
      <c r="B10" s="5" t="s">
        <v>13</v>
      </c>
      <c r="C10" s="16">
        <v>4593</v>
      </c>
      <c r="D10" s="16">
        <v>3977</v>
      </c>
      <c r="E10" s="16">
        <v>263</v>
      </c>
      <c r="F10" s="16">
        <v>247</v>
      </c>
      <c r="G10" s="15">
        <f aca="true" t="shared" si="6" ref="G10:G34">IF(C10=0,0,E10/C10*100)</f>
        <v>5.726104942303505</v>
      </c>
      <c r="H10" s="15">
        <f aca="true" t="shared" si="7" ref="H10:H34">IF(D10=0,0,F10/D10*100)</f>
        <v>6.210711591651999</v>
      </c>
      <c r="I10" s="16">
        <v>1</v>
      </c>
      <c r="J10" s="16">
        <v>3</v>
      </c>
      <c r="K10" s="15">
        <f aca="true" t="shared" si="8" ref="K10:K34">IF(C10=0,0,I10/C10*100)</f>
        <v>0.021772262138036142</v>
      </c>
      <c r="L10" s="15">
        <f aca="true" t="shared" si="9" ref="L10:L34">IF(D10=0,0,J10/D10*100)</f>
        <v>0.07543374402816193</v>
      </c>
      <c r="M10" s="16">
        <f aca="true" t="shared" si="10" ref="M10:M34">E10+I10</f>
        <v>264</v>
      </c>
      <c r="N10" s="16">
        <f aca="true" t="shared" si="11" ref="N10:N34">F10+J10</f>
        <v>250</v>
      </c>
      <c r="O10" s="15">
        <f aca="true" t="shared" si="12" ref="O10:O34">IF(C10=0,IF(M10=0,0,100),V10)</f>
        <v>5.747877204441542</v>
      </c>
      <c r="P10" s="15">
        <f aca="true" t="shared" si="13" ref="P10:P34">IF(D10=0,IF(N10=0,0,100),S10)</f>
        <v>6.286145335680161</v>
      </c>
      <c r="Q10" s="6">
        <f t="shared" si="0"/>
        <v>6.210711591651999</v>
      </c>
      <c r="R10" s="6">
        <f t="shared" si="1"/>
        <v>0.07543374402816193</v>
      </c>
      <c r="S10" s="6">
        <f t="shared" si="2"/>
        <v>6.286145335680161</v>
      </c>
      <c r="T10" s="6">
        <f t="shared" si="3"/>
        <v>5.726104942303506</v>
      </c>
      <c r="U10" s="2">
        <f t="shared" si="4"/>
        <v>0.021772262138036142</v>
      </c>
      <c r="V10" s="2">
        <f t="shared" si="5"/>
        <v>5.747877204441542</v>
      </c>
      <c r="W10" s="2"/>
    </row>
    <row r="11" spans="1:23" ht="12.75">
      <c r="A11" s="7">
        <v>3</v>
      </c>
      <c r="B11" s="5" t="s">
        <v>14</v>
      </c>
      <c r="C11" s="16">
        <v>1868</v>
      </c>
      <c r="D11" s="16">
        <v>1795</v>
      </c>
      <c r="E11" s="16">
        <v>93</v>
      </c>
      <c r="F11" s="16">
        <v>95</v>
      </c>
      <c r="G11" s="15">
        <f t="shared" si="6"/>
        <v>4.9785867237687365</v>
      </c>
      <c r="H11" s="15">
        <f t="shared" si="7"/>
        <v>5.2924791086350975</v>
      </c>
      <c r="I11" s="16">
        <v>7</v>
      </c>
      <c r="J11" s="16">
        <v>3</v>
      </c>
      <c r="K11" s="15">
        <f t="shared" si="8"/>
        <v>0.3747323340471092</v>
      </c>
      <c r="L11" s="15">
        <f t="shared" si="9"/>
        <v>0.1671309192200557</v>
      </c>
      <c r="M11" s="16">
        <f t="shared" si="10"/>
        <v>100</v>
      </c>
      <c r="N11" s="16">
        <f t="shared" si="11"/>
        <v>98</v>
      </c>
      <c r="O11" s="15">
        <f t="shared" si="12"/>
        <v>5.353319057815845</v>
      </c>
      <c r="P11" s="15">
        <f t="shared" si="13"/>
        <v>5.459610027855153</v>
      </c>
      <c r="Q11" s="6">
        <f t="shared" si="0"/>
        <v>5.2924791086350975</v>
      </c>
      <c r="R11" s="6">
        <f t="shared" si="1"/>
        <v>0.1671309192200557</v>
      </c>
      <c r="S11" s="6">
        <f t="shared" si="2"/>
        <v>5.459610027855153</v>
      </c>
      <c r="T11" s="6">
        <f t="shared" si="3"/>
        <v>4.9785867237687365</v>
      </c>
      <c r="U11" s="2">
        <f t="shared" si="4"/>
        <v>0.3747323340471092</v>
      </c>
      <c r="V11" s="2">
        <f t="shared" si="5"/>
        <v>5.353319057815845</v>
      </c>
      <c r="W11" s="2"/>
    </row>
    <row r="12" spans="1:23" ht="12.75">
      <c r="A12" s="7">
        <v>4</v>
      </c>
      <c r="B12" s="5" t="s">
        <v>15</v>
      </c>
      <c r="C12" s="16">
        <v>12351</v>
      </c>
      <c r="D12" s="16">
        <v>11479</v>
      </c>
      <c r="E12" s="16">
        <v>801</v>
      </c>
      <c r="F12" s="16">
        <v>701</v>
      </c>
      <c r="G12" s="15">
        <f t="shared" si="6"/>
        <v>6.485304833616712</v>
      </c>
      <c r="H12" s="15">
        <f t="shared" si="7"/>
        <v>6.106803728547783</v>
      </c>
      <c r="I12" s="16">
        <v>15</v>
      </c>
      <c r="J12" s="16">
        <v>10</v>
      </c>
      <c r="K12" s="15">
        <f t="shared" si="8"/>
        <v>0.12144765606023804</v>
      </c>
      <c r="L12" s="15">
        <f t="shared" si="9"/>
        <v>0.08711560240439063</v>
      </c>
      <c r="M12" s="16">
        <f t="shared" si="10"/>
        <v>816</v>
      </c>
      <c r="N12" s="16">
        <f t="shared" si="11"/>
        <v>711</v>
      </c>
      <c r="O12" s="15">
        <f t="shared" si="12"/>
        <v>6.606752489676949</v>
      </c>
      <c r="P12" s="15">
        <f t="shared" si="13"/>
        <v>6.193919330952173</v>
      </c>
      <c r="Q12" s="6">
        <f t="shared" si="0"/>
        <v>6.106803728547783</v>
      </c>
      <c r="R12" s="6">
        <f t="shared" si="1"/>
        <v>0.08711560240439063</v>
      </c>
      <c r="S12" s="6">
        <f t="shared" si="2"/>
        <v>6.193919330952173</v>
      </c>
      <c r="T12" s="6">
        <f t="shared" si="3"/>
        <v>6.485304833616711</v>
      </c>
      <c r="U12" s="2">
        <f t="shared" si="4"/>
        <v>0.12144765606023804</v>
      </c>
      <c r="V12" s="2">
        <f t="shared" si="5"/>
        <v>6.606752489676949</v>
      </c>
      <c r="W12" s="2"/>
    </row>
    <row r="13" spans="1:23" ht="12.75">
      <c r="A13" s="7">
        <v>5</v>
      </c>
      <c r="B13" s="5" t="s">
        <v>16</v>
      </c>
      <c r="C13" s="16">
        <v>8152</v>
      </c>
      <c r="D13" s="16">
        <v>6953</v>
      </c>
      <c r="E13" s="16">
        <v>259</v>
      </c>
      <c r="F13" s="16">
        <v>226</v>
      </c>
      <c r="G13" s="15">
        <f t="shared" si="6"/>
        <v>3.1771344455348385</v>
      </c>
      <c r="H13" s="15">
        <f t="shared" si="7"/>
        <v>3.2503955127283186</v>
      </c>
      <c r="I13" s="16">
        <v>2</v>
      </c>
      <c r="J13" s="16">
        <v>6</v>
      </c>
      <c r="K13" s="15">
        <f t="shared" si="8"/>
        <v>0.02453385672227674</v>
      </c>
      <c r="L13" s="15">
        <f t="shared" si="9"/>
        <v>0.08629368617862793</v>
      </c>
      <c r="M13" s="16">
        <f t="shared" si="10"/>
        <v>261</v>
      </c>
      <c r="N13" s="16">
        <f t="shared" si="11"/>
        <v>232</v>
      </c>
      <c r="O13" s="15">
        <f t="shared" si="12"/>
        <v>3.2016683022571146</v>
      </c>
      <c r="P13" s="15">
        <f t="shared" si="13"/>
        <v>3.3366891989069467</v>
      </c>
      <c r="Q13" s="6">
        <f t="shared" si="0"/>
        <v>3.2503955127283186</v>
      </c>
      <c r="R13" s="6">
        <f t="shared" si="1"/>
        <v>0.08629368617862793</v>
      </c>
      <c r="S13" s="6">
        <f t="shared" si="2"/>
        <v>3.3366891989069467</v>
      </c>
      <c r="T13" s="6">
        <f t="shared" si="3"/>
        <v>3.177134445534838</v>
      </c>
      <c r="U13" s="2">
        <f t="shared" si="4"/>
        <v>0.02453385672227674</v>
      </c>
      <c r="V13" s="2">
        <f t="shared" si="5"/>
        <v>3.2016683022571146</v>
      </c>
      <c r="W13" s="2"/>
    </row>
    <row r="14" spans="1:23" ht="12.75">
      <c r="A14" s="7">
        <v>6</v>
      </c>
      <c r="B14" s="5" t="s">
        <v>17</v>
      </c>
      <c r="C14" s="16">
        <v>3474</v>
      </c>
      <c r="D14" s="16">
        <v>3611</v>
      </c>
      <c r="E14" s="16">
        <v>196</v>
      </c>
      <c r="F14" s="16">
        <v>204</v>
      </c>
      <c r="G14" s="15">
        <f t="shared" si="6"/>
        <v>5.6419113413932065</v>
      </c>
      <c r="H14" s="15">
        <f t="shared" si="7"/>
        <v>5.6494045970645255</v>
      </c>
      <c r="I14" s="16">
        <v>1</v>
      </c>
      <c r="J14" s="16">
        <v>3</v>
      </c>
      <c r="K14" s="15">
        <f t="shared" si="8"/>
        <v>0.02878526194588371</v>
      </c>
      <c r="L14" s="15">
        <f t="shared" si="9"/>
        <v>0.08307947936859596</v>
      </c>
      <c r="M14" s="16">
        <f t="shared" si="10"/>
        <v>197</v>
      </c>
      <c r="N14" s="16">
        <f t="shared" si="11"/>
        <v>207</v>
      </c>
      <c r="O14" s="15">
        <f t="shared" si="12"/>
        <v>5.67069660333909</v>
      </c>
      <c r="P14" s="15">
        <f t="shared" si="13"/>
        <v>5.732484076433121</v>
      </c>
      <c r="Q14" s="6">
        <f t="shared" si="0"/>
        <v>5.6494045970645255</v>
      </c>
      <c r="R14" s="6">
        <f t="shared" si="1"/>
        <v>0.08307947936859596</v>
      </c>
      <c r="S14" s="6">
        <f t="shared" si="2"/>
        <v>5.732484076433121</v>
      </c>
      <c r="T14" s="6">
        <f t="shared" si="3"/>
        <v>5.6419113413932065</v>
      </c>
      <c r="U14" s="2">
        <f t="shared" si="4"/>
        <v>0.028785261945883708</v>
      </c>
      <c r="V14" s="2">
        <f t="shared" si="5"/>
        <v>5.67069660333909</v>
      </c>
      <c r="W14" s="2"/>
    </row>
    <row r="15" spans="1:23" ht="12.75">
      <c r="A15" s="7">
        <v>7</v>
      </c>
      <c r="B15" s="5" t="s">
        <v>18</v>
      </c>
      <c r="C15" s="16">
        <v>3035</v>
      </c>
      <c r="D15" s="16">
        <v>2913</v>
      </c>
      <c r="E15" s="16">
        <v>214</v>
      </c>
      <c r="F15" s="16">
        <v>206</v>
      </c>
      <c r="G15" s="15">
        <f t="shared" si="6"/>
        <v>7.051070840197693</v>
      </c>
      <c r="H15" s="15">
        <f t="shared" si="7"/>
        <v>7.071747339512529</v>
      </c>
      <c r="I15" s="16">
        <v>15</v>
      </c>
      <c r="J15" s="16">
        <v>5</v>
      </c>
      <c r="K15" s="15">
        <f t="shared" si="8"/>
        <v>0.4942339373970346</v>
      </c>
      <c r="L15" s="15">
        <f t="shared" si="9"/>
        <v>0.17164435290078955</v>
      </c>
      <c r="M15" s="16">
        <f t="shared" si="10"/>
        <v>229</v>
      </c>
      <c r="N15" s="16">
        <f t="shared" si="11"/>
        <v>211</v>
      </c>
      <c r="O15" s="15">
        <f t="shared" si="12"/>
        <v>7.545304777594728</v>
      </c>
      <c r="P15" s="15">
        <f t="shared" si="13"/>
        <v>7.2433916924133195</v>
      </c>
      <c r="Q15" s="6">
        <f t="shared" si="0"/>
        <v>7.07174733951253</v>
      </c>
      <c r="R15" s="6">
        <f t="shared" si="1"/>
        <v>0.17164435290078955</v>
      </c>
      <c r="S15" s="6">
        <f t="shared" si="2"/>
        <v>7.2433916924133195</v>
      </c>
      <c r="T15" s="6">
        <f t="shared" si="3"/>
        <v>7.051070840197694</v>
      </c>
      <c r="U15" s="2">
        <f t="shared" si="4"/>
        <v>0.4942339373970346</v>
      </c>
      <c r="V15" s="2">
        <f t="shared" si="5"/>
        <v>7.545304777594728</v>
      </c>
      <c r="W15" s="2"/>
    </row>
    <row r="16" spans="1:23" ht="12.75">
      <c r="A16" s="7">
        <v>8</v>
      </c>
      <c r="B16" s="5" t="s">
        <v>19</v>
      </c>
      <c r="C16" s="16">
        <v>6771</v>
      </c>
      <c r="D16" s="16">
        <v>6410</v>
      </c>
      <c r="E16" s="16">
        <v>386</v>
      </c>
      <c r="F16" s="16">
        <v>350</v>
      </c>
      <c r="G16" s="15">
        <f t="shared" si="6"/>
        <v>5.700782749963078</v>
      </c>
      <c r="H16" s="15">
        <f t="shared" si="7"/>
        <v>5.46021840873635</v>
      </c>
      <c r="I16" s="16">
        <v>6</v>
      </c>
      <c r="J16" s="16">
        <v>2</v>
      </c>
      <c r="K16" s="15">
        <f t="shared" si="8"/>
        <v>0.08861320336730173</v>
      </c>
      <c r="L16" s="15">
        <f t="shared" si="9"/>
        <v>0.031201248049921998</v>
      </c>
      <c r="M16" s="16">
        <f t="shared" si="10"/>
        <v>392</v>
      </c>
      <c r="N16" s="16">
        <f t="shared" si="11"/>
        <v>352</v>
      </c>
      <c r="O16" s="15">
        <f t="shared" si="12"/>
        <v>5.78939595333038</v>
      </c>
      <c r="P16" s="15">
        <f t="shared" si="13"/>
        <v>5.491419656786271</v>
      </c>
      <c r="Q16" s="6">
        <f t="shared" si="0"/>
        <v>5.46021840873635</v>
      </c>
      <c r="R16" s="6">
        <f t="shared" si="1"/>
        <v>0.031201248049921998</v>
      </c>
      <c r="S16" s="6">
        <f t="shared" si="2"/>
        <v>5.491419656786271</v>
      </c>
      <c r="T16" s="6">
        <f t="shared" si="3"/>
        <v>5.700782749963078</v>
      </c>
      <c r="U16" s="2">
        <f t="shared" si="4"/>
        <v>0.08861320336730173</v>
      </c>
      <c r="V16" s="2">
        <f t="shared" si="5"/>
        <v>5.78939595333038</v>
      </c>
      <c r="W16" s="2"/>
    </row>
    <row r="17" spans="1:23" ht="12.75">
      <c r="A17" s="7">
        <v>9</v>
      </c>
      <c r="B17" s="5" t="s">
        <v>20</v>
      </c>
      <c r="C17" s="16">
        <v>2390</v>
      </c>
      <c r="D17" s="16">
        <v>2235</v>
      </c>
      <c r="E17" s="16">
        <v>137</v>
      </c>
      <c r="F17" s="16">
        <v>121</v>
      </c>
      <c r="G17" s="15">
        <f t="shared" si="6"/>
        <v>5.7322175732217575</v>
      </c>
      <c r="H17" s="15">
        <f t="shared" si="7"/>
        <v>5.413870246085011</v>
      </c>
      <c r="I17" s="16">
        <v>2</v>
      </c>
      <c r="J17" s="16">
        <v>2</v>
      </c>
      <c r="K17" s="15">
        <f t="shared" si="8"/>
        <v>0.08368200836820083</v>
      </c>
      <c r="L17" s="15">
        <f t="shared" si="9"/>
        <v>0.0894854586129754</v>
      </c>
      <c r="M17" s="16">
        <f t="shared" si="10"/>
        <v>139</v>
      </c>
      <c r="N17" s="16">
        <f t="shared" si="11"/>
        <v>123</v>
      </c>
      <c r="O17" s="15">
        <f t="shared" si="12"/>
        <v>5.815899581589958</v>
      </c>
      <c r="P17" s="15">
        <f t="shared" si="13"/>
        <v>5.503355704697986</v>
      </c>
      <c r="Q17" s="6">
        <f t="shared" si="0"/>
        <v>5.413870246085011</v>
      </c>
      <c r="R17" s="6">
        <f t="shared" si="1"/>
        <v>0.0894854586129754</v>
      </c>
      <c r="S17" s="6">
        <f t="shared" si="2"/>
        <v>5.503355704697986</v>
      </c>
      <c r="T17" s="6">
        <f t="shared" si="3"/>
        <v>5.7322175732217575</v>
      </c>
      <c r="U17" s="2">
        <f t="shared" si="4"/>
        <v>0.08368200836820083</v>
      </c>
      <c r="V17" s="2">
        <f t="shared" si="5"/>
        <v>5.815899581589958</v>
      </c>
      <c r="W17" s="2"/>
    </row>
    <row r="18" spans="1:23" ht="12.75">
      <c r="A18" s="7">
        <v>10</v>
      </c>
      <c r="B18" s="5" t="s">
        <v>21</v>
      </c>
      <c r="C18" s="16">
        <v>6796</v>
      </c>
      <c r="D18" s="16">
        <v>6103</v>
      </c>
      <c r="E18" s="16">
        <v>355</v>
      </c>
      <c r="F18" s="16">
        <v>381</v>
      </c>
      <c r="G18" s="15">
        <f t="shared" si="6"/>
        <v>5.223660977045321</v>
      </c>
      <c r="H18" s="15">
        <f t="shared" si="7"/>
        <v>6.242831394396198</v>
      </c>
      <c r="I18" s="16">
        <v>5</v>
      </c>
      <c r="J18" s="16">
        <v>3</v>
      </c>
      <c r="K18" s="15">
        <f t="shared" si="8"/>
        <v>0.07357268981753973</v>
      </c>
      <c r="L18" s="15">
        <f t="shared" si="9"/>
        <v>0.049156152711781094</v>
      </c>
      <c r="M18" s="16">
        <f t="shared" si="10"/>
        <v>360</v>
      </c>
      <c r="N18" s="16">
        <f t="shared" si="11"/>
        <v>384</v>
      </c>
      <c r="O18" s="15">
        <f t="shared" si="12"/>
        <v>5.29723366686286</v>
      </c>
      <c r="P18" s="15">
        <f t="shared" si="13"/>
        <v>6.29198754710798</v>
      </c>
      <c r="Q18" s="6">
        <f t="shared" si="0"/>
        <v>6.242831394396198</v>
      </c>
      <c r="R18" s="6">
        <f t="shared" si="1"/>
        <v>0.049156152711781094</v>
      </c>
      <c r="S18" s="6">
        <f t="shared" si="2"/>
        <v>6.29198754710798</v>
      </c>
      <c r="T18" s="6">
        <f t="shared" si="3"/>
        <v>5.223660977045321</v>
      </c>
      <c r="U18" s="2">
        <f t="shared" si="4"/>
        <v>0.07357268981753973</v>
      </c>
      <c r="V18" s="2">
        <f t="shared" si="5"/>
        <v>5.29723366686286</v>
      </c>
      <c r="W18" s="2"/>
    </row>
    <row r="19" spans="1:23" ht="12.75">
      <c r="A19" s="7">
        <v>11</v>
      </c>
      <c r="B19" s="5" t="s">
        <v>22</v>
      </c>
      <c r="C19" s="16">
        <v>2699</v>
      </c>
      <c r="D19" s="16">
        <v>2639</v>
      </c>
      <c r="E19" s="16">
        <v>119</v>
      </c>
      <c r="F19" s="16">
        <v>132</v>
      </c>
      <c r="G19" s="15">
        <f t="shared" si="6"/>
        <v>4.4090403853278985</v>
      </c>
      <c r="H19" s="15">
        <f t="shared" si="7"/>
        <v>5.001894657067071</v>
      </c>
      <c r="I19" s="16">
        <v>1</v>
      </c>
      <c r="J19" s="16">
        <v>1</v>
      </c>
      <c r="K19" s="15">
        <f t="shared" si="8"/>
        <v>0.037050759540570584</v>
      </c>
      <c r="L19" s="15">
        <f t="shared" si="9"/>
        <v>0.037893141341417205</v>
      </c>
      <c r="M19" s="16">
        <f t="shared" si="10"/>
        <v>120</v>
      </c>
      <c r="N19" s="16">
        <f t="shared" si="11"/>
        <v>133</v>
      </c>
      <c r="O19" s="15">
        <f t="shared" si="12"/>
        <v>4.44609114486847</v>
      </c>
      <c r="P19" s="15">
        <f t="shared" si="13"/>
        <v>5.039787798408488</v>
      </c>
      <c r="Q19" s="6">
        <f t="shared" si="0"/>
        <v>5.001894657067071</v>
      </c>
      <c r="R19" s="6">
        <f t="shared" si="1"/>
        <v>0.037893141341417205</v>
      </c>
      <c r="S19" s="6">
        <f t="shared" si="2"/>
        <v>5.039787798408488</v>
      </c>
      <c r="T19" s="6">
        <f t="shared" si="3"/>
        <v>4.409040385327899</v>
      </c>
      <c r="U19" s="2">
        <f t="shared" si="4"/>
        <v>0.037050759540570584</v>
      </c>
      <c r="V19" s="2">
        <f t="shared" si="5"/>
        <v>4.44609114486847</v>
      </c>
      <c r="W19" s="2"/>
    </row>
    <row r="20" spans="1:23" ht="12.75">
      <c r="A20" s="7">
        <v>12</v>
      </c>
      <c r="B20" s="5" t="s">
        <v>23</v>
      </c>
      <c r="C20" s="16">
        <v>2515</v>
      </c>
      <c r="D20" s="16">
        <v>2428</v>
      </c>
      <c r="E20" s="16">
        <v>151</v>
      </c>
      <c r="F20" s="16">
        <v>140</v>
      </c>
      <c r="G20" s="15">
        <f t="shared" si="6"/>
        <v>6.003976143141153</v>
      </c>
      <c r="H20" s="15">
        <f t="shared" si="7"/>
        <v>5.766062602965404</v>
      </c>
      <c r="I20" s="16">
        <v>2</v>
      </c>
      <c r="J20" s="16">
        <v>1</v>
      </c>
      <c r="K20" s="15">
        <f t="shared" si="8"/>
        <v>0.07952286282306163</v>
      </c>
      <c r="L20" s="15">
        <f t="shared" si="9"/>
        <v>0.04118616144975289</v>
      </c>
      <c r="M20" s="16">
        <f t="shared" si="10"/>
        <v>153</v>
      </c>
      <c r="N20" s="16">
        <f t="shared" si="11"/>
        <v>141</v>
      </c>
      <c r="O20" s="15">
        <f t="shared" si="12"/>
        <v>6.083499005964215</v>
      </c>
      <c r="P20" s="15">
        <f t="shared" si="13"/>
        <v>5.8072487644151565</v>
      </c>
      <c r="Q20" s="6">
        <f t="shared" si="0"/>
        <v>5.766062602965404</v>
      </c>
      <c r="R20" s="6">
        <f t="shared" si="1"/>
        <v>0.04118616144975288</v>
      </c>
      <c r="S20" s="6">
        <f t="shared" si="2"/>
        <v>5.8072487644151565</v>
      </c>
      <c r="T20" s="6">
        <f t="shared" si="3"/>
        <v>6.003976143141153</v>
      </c>
      <c r="U20" s="2">
        <f t="shared" si="4"/>
        <v>0.07952286282306163</v>
      </c>
      <c r="V20" s="2">
        <f t="shared" si="5"/>
        <v>6.083499005964215</v>
      </c>
      <c r="W20" s="2"/>
    </row>
    <row r="21" spans="1:23" ht="12.75">
      <c r="A21" s="7">
        <v>13</v>
      </c>
      <c r="B21" s="5" t="s">
        <v>24</v>
      </c>
      <c r="C21" s="16">
        <v>6333</v>
      </c>
      <c r="D21" s="16">
        <v>5844</v>
      </c>
      <c r="E21" s="16">
        <v>433</v>
      </c>
      <c r="F21" s="16">
        <v>383</v>
      </c>
      <c r="G21" s="15">
        <f t="shared" si="6"/>
        <v>6.837201957997789</v>
      </c>
      <c r="H21" s="15">
        <f t="shared" si="7"/>
        <v>6.553730321697468</v>
      </c>
      <c r="I21" s="16">
        <v>5</v>
      </c>
      <c r="J21" s="16">
        <v>4</v>
      </c>
      <c r="K21" s="15">
        <f t="shared" si="8"/>
        <v>0.07895152376440866</v>
      </c>
      <c r="L21" s="15">
        <f t="shared" si="9"/>
        <v>0.06844626967830253</v>
      </c>
      <c r="M21" s="16">
        <f t="shared" si="10"/>
        <v>438</v>
      </c>
      <c r="N21" s="16">
        <f t="shared" si="11"/>
        <v>387</v>
      </c>
      <c r="O21" s="15">
        <f t="shared" si="12"/>
        <v>6.916153481762198</v>
      </c>
      <c r="P21" s="15">
        <f t="shared" si="13"/>
        <v>6.62217659137577</v>
      </c>
      <c r="Q21" s="6">
        <f t="shared" si="0"/>
        <v>6.553730321697468</v>
      </c>
      <c r="R21" s="6">
        <f t="shared" si="1"/>
        <v>0.06844626967830253</v>
      </c>
      <c r="S21" s="6">
        <f t="shared" si="2"/>
        <v>6.62217659137577</v>
      </c>
      <c r="T21" s="6">
        <f t="shared" si="3"/>
        <v>6.837201957997789</v>
      </c>
      <c r="U21" s="2">
        <f t="shared" si="4"/>
        <v>0.07895152376440866</v>
      </c>
      <c r="V21" s="2">
        <f t="shared" si="5"/>
        <v>6.916153481762198</v>
      </c>
      <c r="W21" s="2"/>
    </row>
    <row r="22" spans="1:23" ht="12.75">
      <c r="A22" s="7">
        <v>14</v>
      </c>
      <c r="B22" s="5" t="s">
        <v>25</v>
      </c>
      <c r="C22" s="16">
        <v>4447</v>
      </c>
      <c r="D22" s="16">
        <v>3737</v>
      </c>
      <c r="E22" s="16">
        <v>156</v>
      </c>
      <c r="F22" s="16">
        <v>178</v>
      </c>
      <c r="G22" s="15">
        <f t="shared" si="6"/>
        <v>3.5079829098268496</v>
      </c>
      <c r="H22" s="15">
        <f t="shared" si="7"/>
        <v>4.763179020604763</v>
      </c>
      <c r="I22" s="16">
        <v>7</v>
      </c>
      <c r="J22" s="16">
        <v>11</v>
      </c>
      <c r="K22" s="15">
        <f t="shared" si="8"/>
        <v>0.15740948954351247</v>
      </c>
      <c r="L22" s="15">
        <f t="shared" si="9"/>
        <v>0.29435375970029437</v>
      </c>
      <c r="M22" s="16">
        <f t="shared" si="10"/>
        <v>163</v>
      </c>
      <c r="N22" s="16">
        <f t="shared" si="11"/>
        <v>189</v>
      </c>
      <c r="O22" s="15">
        <f t="shared" si="12"/>
        <v>3.665392399370362</v>
      </c>
      <c r="P22" s="15">
        <f t="shared" si="13"/>
        <v>5.057532780305057</v>
      </c>
      <c r="Q22" s="6">
        <f t="shared" si="0"/>
        <v>4.763179020604763</v>
      </c>
      <c r="R22" s="6">
        <f t="shared" si="1"/>
        <v>0.29435375970029437</v>
      </c>
      <c r="S22" s="6">
        <f t="shared" si="2"/>
        <v>5.057532780305057</v>
      </c>
      <c r="T22" s="6">
        <f t="shared" si="3"/>
        <v>3.5079829098268496</v>
      </c>
      <c r="U22" s="2">
        <f t="shared" si="4"/>
        <v>0.15740948954351247</v>
      </c>
      <c r="V22" s="2">
        <f t="shared" si="5"/>
        <v>3.665392399370362</v>
      </c>
      <c r="W22" s="2"/>
    </row>
    <row r="23" spans="1:23" ht="12.75">
      <c r="A23" s="7">
        <v>15</v>
      </c>
      <c r="B23" s="5" t="s">
        <v>26</v>
      </c>
      <c r="C23" s="16">
        <v>10692</v>
      </c>
      <c r="D23" s="16">
        <v>8413</v>
      </c>
      <c r="E23" s="16">
        <v>627</v>
      </c>
      <c r="F23" s="16">
        <v>597</v>
      </c>
      <c r="G23" s="15">
        <f t="shared" si="6"/>
        <v>5.864197530864197</v>
      </c>
      <c r="H23" s="15">
        <f t="shared" si="7"/>
        <v>7.096160703672886</v>
      </c>
      <c r="I23" s="16">
        <v>12</v>
      </c>
      <c r="J23" s="16">
        <v>15</v>
      </c>
      <c r="K23" s="15">
        <f t="shared" si="8"/>
        <v>0.11223344556677892</v>
      </c>
      <c r="L23" s="15">
        <f t="shared" si="9"/>
        <v>0.17829549506715797</v>
      </c>
      <c r="M23" s="16">
        <f t="shared" si="10"/>
        <v>639</v>
      </c>
      <c r="N23" s="16">
        <f t="shared" si="11"/>
        <v>612</v>
      </c>
      <c r="O23" s="15">
        <f t="shared" si="12"/>
        <v>5.976430976430977</v>
      </c>
      <c r="P23" s="15">
        <f t="shared" si="13"/>
        <v>7.274456198740046</v>
      </c>
      <c r="Q23" s="6">
        <f t="shared" si="0"/>
        <v>7.096160703672887</v>
      </c>
      <c r="R23" s="6">
        <f t="shared" si="1"/>
        <v>0.17829549506715797</v>
      </c>
      <c r="S23" s="6">
        <f t="shared" si="2"/>
        <v>7.274456198740046</v>
      </c>
      <c r="T23" s="6">
        <f t="shared" si="3"/>
        <v>5.864197530864198</v>
      </c>
      <c r="U23" s="2">
        <f t="shared" si="4"/>
        <v>0.1122334455667789</v>
      </c>
      <c r="V23" s="2">
        <f t="shared" si="5"/>
        <v>5.976430976430977</v>
      </c>
      <c r="W23" s="2"/>
    </row>
    <row r="24" spans="1:23" ht="12.75">
      <c r="A24" s="7">
        <v>16</v>
      </c>
      <c r="B24" s="5" t="s">
        <v>27</v>
      </c>
      <c r="C24" s="16">
        <v>4760</v>
      </c>
      <c r="D24" s="16">
        <v>4034</v>
      </c>
      <c r="E24" s="16">
        <v>235</v>
      </c>
      <c r="F24" s="16">
        <v>225</v>
      </c>
      <c r="G24" s="15">
        <f t="shared" si="6"/>
        <v>4.936974789915967</v>
      </c>
      <c r="H24" s="15">
        <f t="shared" si="7"/>
        <v>5.577590480912246</v>
      </c>
      <c r="I24" s="16">
        <v>8</v>
      </c>
      <c r="J24" s="16">
        <v>2</v>
      </c>
      <c r="K24" s="15">
        <f t="shared" si="8"/>
        <v>0.16806722689075632</v>
      </c>
      <c r="L24" s="15">
        <f t="shared" si="9"/>
        <v>0.04957858205255329</v>
      </c>
      <c r="M24" s="16">
        <f t="shared" si="10"/>
        <v>243</v>
      </c>
      <c r="N24" s="16">
        <f t="shared" si="11"/>
        <v>227</v>
      </c>
      <c r="O24" s="15">
        <f t="shared" si="12"/>
        <v>5.105042016806722</v>
      </c>
      <c r="P24" s="15">
        <f t="shared" si="13"/>
        <v>5.627169062964799</v>
      </c>
      <c r="Q24" s="6">
        <f t="shared" si="0"/>
        <v>5.577590480912246</v>
      </c>
      <c r="R24" s="6">
        <f t="shared" si="1"/>
        <v>0.0495785820525533</v>
      </c>
      <c r="S24" s="6">
        <f t="shared" si="2"/>
        <v>5.627169062964799</v>
      </c>
      <c r="T24" s="6">
        <f t="shared" si="3"/>
        <v>4.936974789915967</v>
      </c>
      <c r="U24" s="2">
        <f t="shared" si="4"/>
        <v>0.16806722689075632</v>
      </c>
      <c r="V24" s="2">
        <f t="shared" si="5"/>
        <v>5.105042016806722</v>
      </c>
      <c r="W24" s="2"/>
    </row>
    <row r="25" spans="1:23" ht="12.75">
      <c r="A25" s="7">
        <v>17</v>
      </c>
      <c r="B25" s="5" t="s">
        <v>28</v>
      </c>
      <c r="C25" s="16">
        <v>2432</v>
      </c>
      <c r="D25" s="16">
        <v>2137</v>
      </c>
      <c r="E25" s="16">
        <v>108</v>
      </c>
      <c r="F25" s="16">
        <v>80</v>
      </c>
      <c r="G25" s="15">
        <f t="shared" si="6"/>
        <v>4.440789473684211</v>
      </c>
      <c r="H25" s="15">
        <f t="shared" si="7"/>
        <v>3.7435657463734207</v>
      </c>
      <c r="I25" s="16"/>
      <c r="J25" s="16"/>
      <c r="K25" s="15">
        <f t="shared" si="8"/>
        <v>0</v>
      </c>
      <c r="L25" s="15">
        <f t="shared" si="9"/>
        <v>0</v>
      </c>
      <c r="M25" s="16">
        <f t="shared" si="10"/>
        <v>108</v>
      </c>
      <c r="N25" s="16">
        <f t="shared" si="11"/>
        <v>80</v>
      </c>
      <c r="O25" s="15">
        <f t="shared" si="12"/>
        <v>4.440789473684211</v>
      </c>
      <c r="P25" s="15">
        <f t="shared" si="13"/>
        <v>3.7435657463734207</v>
      </c>
      <c r="Q25" s="6">
        <f t="shared" si="0"/>
        <v>3.7435657463734207</v>
      </c>
      <c r="R25" s="6">
        <f t="shared" si="1"/>
        <v>0</v>
      </c>
      <c r="S25" s="6">
        <f t="shared" si="2"/>
        <v>3.7435657463734207</v>
      </c>
      <c r="T25" s="6">
        <f t="shared" si="3"/>
        <v>4.440789473684211</v>
      </c>
      <c r="U25" s="2">
        <f t="shared" si="4"/>
        <v>0</v>
      </c>
      <c r="V25" s="2">
        <f t="shared" si="5"/>
        <v>4.440789473684211</v>
      </c>
      <c r="W25" s="2"/>
    </row>
    <row r="26" spans="1:23" ht="12.75">
      <c r="A26" s="7">
        <v>18</v>
      </c>
      <c r="B26" s="5" t="s">
        <v>29</v>
      </c>
      <c r="C26" s="16">
        <v>2333</v>
      </c>
      <c r="D26" s="16">
        <v>2464</v>
      </c>
      <c r="E26" s="16">
        <v>94</v>
      </c>
      <c r="F26" s="16">
        <v>132</v>
      </c>
      <c r="G26" s="15">
        <f t="shared" si="6"/>
        <v>4.029147021003</v>
      </c>
      <c r="H26" s="15">
        <f t="shared" si="7"/>
        <v>5.357142857142857</v>
      </c>
      <c r="I26" s="16">
        <v>2</v>
      </c>
      <c r="J26" s="16">
        <v>6</v>
      </c>
      <c r="K26" s="15">
        <f t="shared" si="8"/>
        <v>0.08572653236176596</v>
      </c>
      <c r="L26" s="15">
        <f t="shared" si="9"/>
        <v>0.2435064935064935</v>
      </c>
      <c r="M26" s="16">
        <f t="shared" si="10"/>
        <v>96</v>
      </c>
      <c r="N26" s="16">
        <f t="shared" si="11"/>
        <v>138</v>
      </c>
      <c r="O26" s="15">
        <f t="shared" si="12"/>
        <v>4.114873553364767</v>
      </c>
      <c r="P26" s="15">
        <f t="shared" si="13"/>
        <v>5.60064935064935</v>
      </c>
      <c r="Q26" s="6">
        <f t="shared" si="0"/>
        <v>5.357142857142857</v>
      </c>
      <c r="R26" s="6">
        <f t="shared" si="1"/>
        <v>0.2435064935064935</v>
      </c>
      <c r="S26" s="6">
        <f t="shared" si="2"/>
        <v>5.60064935064935</v>
      </c>
      <c r="T26" s="6">
        <f t="shared" si="3"/>
        <v>4.029147021003</v>
      </c>
      <c r="U26" s="2">
        <f t="shared" si="4"/>
        <v>0.08572653236176597</v>
      </c>
      <c r="V26" s="2">
        <f t="shared" si="5"/>
        <v>4.114873553364767</v>
      </c>
      <c r="W26" s="2"/>
    </row>
    <row r="27" spans="1:23" ht="12.75">
      <c r="A27" s="7">
        <v>19</v>
      </c>
      <c r="B27" s="5" t="s">
        <v>30</v>
      </c>
      <c r="C27" s="16">
        <v>2361</v>
      </c>
      <c r="D27" s="16">
        <v>2009</v>
      </c>
      <c r="E27" s="16">
        <v>83</v>
      </c>
      <c r="F27" s="16">
        <v>93</v>
      </c>
      <c r="G27" s="15">
        <f t="shared" si="6"/>
        <v>3.515459551037696</v>
      </c>
      <c r="H27" s="15">
        <f t="shared" si="7"/>
        <v>4.629168740666999</v>
      </c>
      <c r="I27" s="16">
        <v>1</v>
      </c>
      <c r="J27" s="16">
        <v>2</v>
      </c>
      <c r="K27" s="15">
        <f t="shared" si="8"/>
        <v>0.042354934349851756</v>
      </c>
      <c r="L27" s="15">
        <f t="shared" si="9"/>
        <v>0.09955201592832255</v>
      </c>
      <c r="M27" s="16">
        <f t="shared" si="10"/>
        <v>84</v>
      </c>
      <c r="N27" s="16">
        <f t="shared" si="11"/>
        <v>95</v>
      </c>
      <c r="O27" s="15">
        <f t="shared" si="12"/>
        <v>3.5578144853875475</v>
      </c>
      <c r="P27" s="15">
        <f t="shared" si="13"/>
        <v>4.728720756595321</v>
      </c>
      <c r="Q27" s="6">
        <f t="shared" si="0"/>
        <v>4.629168740666999</v>
      </c>
      <c r="R27" s="6">
        <f t="shared" si="1"/>
        <v>0.09955201592832255</v>
      </c>
      <c r="S27" s="6">
        <f t="shared" si="2"/>
        <v>4.728720756595321</v>
      </c>
      <c r="T27" s="6">
        <f t="shared" si="3"/>
        <v>3.515459551037696</v>
      </c>
      <c r="U27" s="2">
        <f t="shared" si="4"/>
        <v>0.042354934349851756</v>
      </c>
      <c r="V27" s="2">
        <f t="shared" si="5"/>
        <v>3.5578144853875475</v>
      </c>
      <c r="W27" s="2"/>
    </row>
    <row r="28" spans="1:23" ht="12.75">
      <c r="A28" s="7">
        <v>20</v>
      </c>
      <c r="B28" s="5" t="s">
        <v>31</v>
      </c>
      <c r="C28" s="16">
        <v>11137</v>
      </c>
      <c r="D28" s="16">
        <v>9826</v>
      </c>
      <c r="E28" s="16">
        <v>548</v>
      </c>
      <c r="F28" s="16">
        <v>486</v>
      </c>
      <c r="G28" s="15">
        <f t="shared" si="6"/>
        <v>4.920535153093293</v>
      </c>
      <c r="H28" s="15">
        <f t="shared" si="7"/>
        <v>4.946061469570527</v>
      </c>
      <c r="I28" s="16">
        <v>29</v>
      </c>
      <c r="J28" s="16">
        <v>21</v>
      </c>
      <c r="K28" s="15">
        <f t="shared" si="8"/>
        <v>0.2603932836490976</v>
      </c>
      <c r="L28" s="15">
        <f t="shared" si="9"/>
        <v>0.21371870547526967</v>
      </c>
      <c r="M28" s="16">
        <f t="shared" si="10"/>
        <v>577</v>
      </c>
      <c r="N28" s="16">
        <f t="shared" si="11"/>
        <v>507</v>
      </c>
      <c r="O28" s="15">
        <f t="shared" si="12"/>
        <v>5.1809284367423905</v>
      </c>
      <c r="P28" s="15">
        <f t="shared" si="13"/>
        <v>5.159780175045797</v>
      </c>
      <c r="Q28" s="6">
        <f t="shared" si="0"/>
        <v>4.946061469570528</v>
      </c>
      <c r="R28" s="6">
        <f t="shared" si="1"/>
        <v>0.2137187054752697</v>
      </c>
      <c r="S28" s="6">
        <f t="shared" si="2"/>
        <v>5.159780175045797</v>
      </c>
      <c r="T28" s="6">
        <f t="shared" si="3"/>
        <v>4.920535153093293</v>
      </c>
      <c r="U28" s="2">
        <f t="shared" si="4"/>
        <v>0.2603932836490976</v>
      </c>
      <c r="V28" s="2">
        <f t="shared" si="5"/>
        <v>5.1809284367423905</v>
      </c>
      <c r="W28" s="2"/>
    </row>
    <row r="29" spans="1:23" ht="12.75">
      <c r="A29" s="7">
        <v>21</v>
      </c>
      <c r="B29" s="5" t="s">
        <v>32</v>
      </c>
      <c r="C29" s="16">
        <v>3516</v>
      </c>
      <c r="D29" s="16">
        <v>3026</v>
      </c>
      <c r="E29" s="16">
        <v>170</v>
      </c>
      <c r="F29" s="16">
        <v>167</v>
      </c>
      <c r="G29" s="15">
        <f t="shared" si="6"/>
        <v>4.835039817974971</v>
      </c>
      <c r="H29" s="15">
        <f t="shared" si="7"/>
        <v>5.518836748182419</v>
      </c>
      <c r="I29" s="16">
        <v>5</v>
      </c>
      <c r="J29" s="16">
        <v>2</v>
      </c>
      <c r="K29" s="15">
        <f t="shared" si="8"/>
        <v>0.1422070534698521</v>
      </c>
      <c r="L29" s="15">
        <f t="shared" si="9"/>
        <v>0.06609385327164573</v>
      </c>
      <c r="M29" s="16">
        <f t="shared" si="10"/>
        <v>175</v>
      </c>
      <c r="N29" s="16">
        <f t="shared" si="11"/>
        <v>169</v>
      </c>
      <c r="O29" s="15">
        <f t="shared" si="12"/>
        <v>4.977246871444824</v>
      </c>
      <c r="P29" s="15">
        <f t="shared" si="13"/>
        <v>5.584930601454065</v>
      </c>
      <c r="Q29" s="6">
        <f t="shared" si="0"/>
        <v>5.518836748182419</v>
      </c>
      <c r="R29" s="6">
        <f t="shared" si="1"/>
        <v>0.06609385327164574</v>
      </c>
      <c r="S29" s="6">
        <f t="shared" si="2"/>
        <v>5.584930601454065</v>
      </c>
      <c r="T29" s="6">
        <f t="shared" si="3"/>
        <v>4.835039817974971</v>
      </c>
      <c r="U29" s="2">
        <f t="shared" si="4"/>
        <v>0.1422070534698521</v>
      </c>
      <c r="V29" s="2">
        <f t="shared" si="5"/>
        <v>4.977246871444824</v>
      </c>
      <c r="W29" s="2"/>
    </row>
    <row r="30" spans="1:23" ht="12.75">
      <c r="A30" s="7">
        <v>22</v>
      </c>
      <c r="B30" s="5" t="s">
        <v>33</v>
      </c>
      <c r="C30" s="16">
        <v>2670</v>
      </c>
      <c r="D30" s="16">
        <v>2507</v>
      </c>
      <c r="E30" s="16">
        <v>155</v>
      </c>
      <c r="F30" s="16">
        <v>95</v>
      </c>
      <c r="G30" s="15">
        <f t="shared" si="6"/>
        <v>5.805243445692884</v>
      </c>
      <c r="H30" s="15">
        <f t="shared" si="7"/>
        <v>3.789389708815317</v>
      </c>
      <c r="I30" s="16">
        <v>2</v>
      </c>
      <c r="J30" s="16">
        <v>2</v>
      </c>
      <c r="K30" s="15">
        <f t="shared" si="8"/>
        <v>0.0749063670411985</v>
      </c>
      <c r="L30" s="15">
        <f t="shared" si="9"/>
        <v>0.07977662544874352</v>
      </c>
      <c r="M30" s="16">
        <f t="shared" si="10"/>
        <v>157</v>
      </c>
      <c r="N30" s="16">
        <f t="shared" si="11"/>
        <v>97</v>
      </c>
      <c r="O30" s="15">
        <f t="shared" si="12"/>
        <v>5.880149812734082</v>
      </c>
      <c r="P30" s="15">
        <f t="shared" si="13"/>
        <v>3.8691663342640608</v>
      </c>
      <c r="Q30" s="6">
        <f t="shared" si="0"/>
        <v>3.789389708815317</v>
      </c>
      <c r="R30" s="6">
        <f t="shared" si="1"/>
        <v>0.07977662544874352</v>
      </c>
      <c r="S30" s="6">
        <f t="shared" si="2"/>
        <v>3.8691663342640608</v>
      </c>
      <c r="T30" s="6">
        <f t="shared" si="3"/>
        <v>5.805243445692884</v>
      </c>
      <c r="U30" s="2">
        <f t="shared" si="4"/>
        <v>0.0749063670411985</v>
      </c>
      <c r="V30" s="2">
        <f t="shared" si="5"/>
        <v>5.880149812734082</v>
      </c>
      <c r="W30" s="2"/>
    </row>
    <row r="31" spans="1:23" ht="12.75">
      <c r="A31" s="7">
        <v>23</v>
      </c>
      <c r="B31" s="5" t="s">
        <v>34</v>
      </c>
      <c r="C31" s="16">
        <v>3415</v>
      </c>
      <c r="D31" s="16">
        <v>3347</v>
      </c>
      <c r="E31" s="16">
        <v>187</v>
      </c>
      <c r="F31" s="16">
        <v>150</v>
      </c>
      <c r="G31" s="15">
        <f t="shared" si="6"/>
        <v>5.47584187408492</v>
      </c>
      <c r="H31" s="15">
        <f t="shared" si="7"/>
        <v>4.4816253361219</v>
      </c>
      <c r="I31" s="16">
        <v>5</v>
      </c>
      <c r="J31" s="16">
        <v>3</v>
      </c>
      <c r="K31" s="15">
        <f t="shared" si="8"/>
        <v>0.14641288433382138</v>
      </c>
      <c r="L31" s="15">
        <f t="shared" si="9"/>
        <v>0.089632506722438</v>
      </c>
      <c r="M31" s="16">
        <f t="shared" si="10"/>
        <v>192</v>
      </c>
      <c r="N31" s="16">
        <f t="shared" si="11"/>
        <v>153</v>
      </c>
      <c r="O31" s="15">
        <f t="shared" si="12"/>
        <v>5.622254758418741</v>
      </c>
      <c r="P31" s="15">
        <f t="shared" si="13"/>
        <v>4.5712578428443384</v>
      </c>
      <c r="Q31" s="6">
        <f t="shared" si="0"/>
        <v>4.4816253361219</v>
      </c>
      <c r="R31" s="6">
        <f t="shared" si="1"/>
        <v>0.089632506722438</v>
      </c>
      <c r="S31" s="6">
        <f t="shared" si="2"/>
        <v>4.5712578428443384</v>
      </c>
      <c r="T31" s="6">
        <f t="shared" si="3"/>
        <v>5.475841874084919</v>
      </c>
      <c r="U31" s="2">
        <f t="shared" si="4"/>
        <v>0.14641288433382138</v>
      </c>
      <c r="V31" s="2">
        <f t="shared" si="5"/>
        <v>5.622254758418741</v>
      </c>
      <c r="W31" s="2"/>
    </row>
    <row r="32" spans="1:23" ht="12.75">
      <c r="A32" s="7">
        <v>24</v>
      </c>
      <c r="B32" s="5" t="s">
        <v>35</v>
      </c>
      <c r="C32" s="16">
        <v>1760</v>
      </c>
      <c r="D32" s="16">
        <v>1621</v>
      </c>
      <c r="E32" s="16">
        <v>122</v>
      </c>
      <c r="F32" s="16">
        <v>88</v>
      </c>
      <c r="G32" s="15">
        <f t="shared" si="6"/>
        <v>6.931818181818182</v>
      </c>
      <c r="H32" s="15">
        <f t="shared" si="7"/>
        <v>5.428747686613201</v>
      </c>
      <c r="I32" s="16">
        <v>2</v>
      </c>
      <c r="J32" s="16">
        <v>3</v>
      </c>
      <c r="K32" s="15">
        <f t="shared" si="8"/>
        <v>0.11363636363636363</v>
      </c>
      <c r="L32" s="15">
        <f t="shared" si="9"/>
        <v>0.1850709438618137</v>
      </c>
      <c r="M32" s="16">
        <f t="shared" si="10"/>
        <v>124</v>
      </c>
      <c r="N32" s="16">
        <f t="shared" si="11"/>
        <v>91</v>
      </c>
      <c r="O32" s="15">
        <f t="shared" si="12"/>
        <v>7.045454545454546</v>
      </c>
      <c r="P32" s="15">
        <f t="shared" si="13"/>
        <v>5.6138186304750155</v>
      </c>
      <c r="Q32" s="6">
        <f t="shared" si="0"/>
        <v>5.428747686613201</v>
      </c>
      <c r="R32" s="6">
        <f t="shared" si="1"/>
        <v>0.1850709438618137</v>
      </c>
      <c r="S32" s="6">
        <f t="shared" si="2"/>
        <v>5.6138186304750155</v>
      </c>
      <c r="T32" s="6">
        <f t="shared" si="3"/>
        <v>6.931818181818182</v>
      </c>
      <c r="U32" s="2">
        <f t="shared" si="4"/>
        <v>0.11363636363636363</v>
      </c>
      <c r="V32" s="2">
        <f t="shared" si="5"/>
        <v>7.045454545454546</v>
      </c>
      <c r="W32" s="2"/>
    </row>
    <row r="33" spans="1:23" ht="12.75">
      <c r="A33" s="7">
        <v>25</v>
      </c>
      <c r="B33" s="5" t="s">
        <v>36</v>
      </c>
      <c r="C33" s="16">
        <v>2305</v>
      </c>
      <c r="D33" s="16">
        <v>2325</v>
      </c>
      <c r="E33" s="16">
        <v>85</v>
      </c>
      <c r="F33" s="16">
        <v>87</v>
      </c>
      <c r="G33" s="15">
        <f t="shared" si="6"/>
        <v>3.68763557483731</v>
      </c>
      <c r="H33" s="15">
        <f t="shared" si="7"/>
        <v>3.741935483870968</v>
      </c>
      <c r="I33" s="16">
        <v>6</v>
      </c>
      <c r="J33" s="16">
        <v>3</v>
      </c>
      <c r="K33" s="15">
        <f t="shared" si="8"/>
        <v>0.2603036876355748</v>
      </c>
      <c r="L33" s="15">
        <f t="shared" si="9"/>
        <v>0.12903225806451613</v>
      </c>
      <c r="M33" s="16">
        <f t="shared" si="10"/>
        <v>91</v>
      </c>
      <c r="N33" s="16">
        <f t="shared" si="11"/>
        <v>90</v>
      </c>
      <c r="O33" s="15">
        <f t="shared" si="12"/>
        <v>3.947939262472885</v>
      </c>
      <c r="P33" s="15">
        <f t="shared" si="13"/>
        <v>3.870967741935484</v>
      </c>
      <c r="Q33" s="6">
        <f t="shared" si="0"/>
        <v>3.7419354838709675</v>
      </c>
      <c r="R33" s="6">
        <f t="shared" si="1"/>
        <v>0.12903225806451613</v>
      </c>
      <c r="S33" s="6">
        <f t="shared" si="2"/>
        <v>3.870967741935484</v>
      </c>
      <c r="T33" s="6">
        <f t="shared" si="3"/>
        <v>3.6876355748373104</v>
      </c>
      <c r="U33" s="2">
        <f t="shared" si="4"/>
        <v>0.2603036876355748</v>
      </c>
      <c r="V33" s="2">
        <f t="shared" si="5"/>
        <v>3.947939262472885</v>
      </c>
      <c r="W33" s="2"/>
    </row>
    <row r="34" spans="1:23" ht="12.75">
      <c r="A34" s="7">
        <v>26</v>
      </c>
      <c r="B34" s="5" t="s">
        <v>37</v>
      </c>
      <c r="C34" s="16">
        <v>13631</v>
      </c>
      <c r="D34" s="16">
        <v>11422</v>
      </c>
      <c r="E34" s="16">
        <v>1026</v>
      </c>
      <c r="F34" s="16">
        <v>1035</v>
      </c>
      <c r="G34" s="15">
        <f t="shared" si="6"/>
        <v>7.526960604504438</v>
      </c>
      <c r="H34" s="15">
        <f t="shared" si="7"/>
        <v>9.061460339695325</v>
      </c>
      <c r="I34" s="16">
        <v>26</v>
      </c>
      <c r="J34" s="16">
        <v>17</v>
      </c>
      <c r="K34" s="15">
        <f t="shared" si="8"/>
        <v>0.1907416917320813</v>
      </c>
      <c r="L34" s="15">
        <f t="shared" si="9"/>
        <v>0.14883558045876377</v>
      </c>
      <c r="M34" s="16">
        <f t="shared" si="10"/>
        <v>1052</v>
      </c>
      <c r="N34" s="16">
        <f t="shared" si="11"/>
        <v>1052</v>
      </c>
      <c r="O34" s="15">
        <f t="shared" si="12"/>
        <v>7.71770229623652</v>
      </c>
      <c r="P34" s="15">
        <f t="shared" si="13"/>
        <v>9.210295920154088</v>
      </c>
      <c r="Q34" s="6">
        <f t="shared" si="0"/>
        <v>9.061460339695325</v>
      </c>
      <c r="R34" s="6">
        <f t="shared" si="1"/>
        <v>0.1488355804587638</v>
      </c>
      <c r="S34" s="6">
        <f t="shared" si="2"/>
        <v>9.210295920154088</v>
      </c>
      <c r="T34" s="6">
        <f t="shared" si="3"/>
        <v>7.526960604504438</v>
      </c>
      <c r="U34" s="2">
        <f t="shared" si="4"/>
        <v>0.19074169173208128</v>
      </c>
      <c r="V34" s="2">
        <f t="shared" si="5"/>
        <v>7.71770229623652</v>
      </c>
      <c r="W34" s="2"/>
    </row>
    <row r="35" spans="1:23" ht="12.75">
      <c r="A35" s="7">
        <v>27</v>
      </c>
      <c r="B35" s="5" t="s">
        <v>38</v>
      </c>
      <c r="C35" s="16"/>
      <c r="D35" s="16"/>
      <c r="E35" s="16"/>
      <c r="F35" s="16"/>
      <c r="G35" s="15"/>
      <c r="H35" s="15"/>
      <c r="I35" s="16"/>
      <c r="J35" s="16"/>
      <c r="K35" s="15"/>
      <c r="L35" s="15"/>
      <c r="M35" s="16"/>
      <c r="N35" s="16"/>
      <c r="O35" s="15"/>
      <c r="P35" s="15"/>
      <c r="Q35" s="6">
        <f t="shared" si="0"/>
        <v>0</v>
      </c>
      <c r="R35" s="6">
        <f t="shared" si="1"/>
        <v>0</v>
      </c>
      <c r="S35" s="6">
        <f t="shared" si="2"/>
        <v>0</v>
      </c>
      <c r="T35" s="6">
        <f t="shared" si="3"/>
        <v>0</v>
      </c>
      <c r="U35" s="2">
        <f t="shared" si="4"/>
        <v>0</v>
      </c>
      <c r="V35" s="2">
        <f t="shared" si="5"/>
        <v>0</v>
      </c>
      <c r="W35" s="2"/>
    </row>
    <row r="36" spans="1:23" ht="14.25" customHeight="1">
      <c r="A36" s="10"/>
      <c r="B36" s="11" t="s">
        <v>39</v>
      </c>
      <c r="C36" s="17">
        <f>SUM(C9:C35)</f>
        <v>126436</v>
      </c>
      <c r="D36" s="17">
        <f>SUM(D9:D35)</f>
        <v>113255</v>
      </c>
      <c r="E36" s="17">
        <f>SUM(E9:E35)</f>
        <v>7003</v>
      </c>
      <c r="F36" s="17">
        <f>SUM(F9:F35)</f>
        <v>6599</v>
      </c>
      <c r="G36" s="12">
        <f>IF(C36=0,0,E36/C36*100)</f>
        <v>5.538770603309184</v>
      </c>
      <c r="H36" s="12">
        <f>IF(D36=0,0,F36/D36*100)</f>
        <v>5.826674319014613</v>
      </c>
      <c r="I36" s="17">
        <f>SUM(I9:I35)</f>
        <v>167</v>
      </c>
      <c r="J36" s="17">
        <f>SUM(J9:J35)</f>
        <v>130</v>
      </c>
      <c r="K36" s="12">
        <f>IF(C36=0,0,I36/C36*100)</f>
        <v>0.13208263469265083</v>
      </c>
      <c r="L36" s="12">
        <f>IF(D36=0,0,J36/D36*100)</f>
        <v>0.1147852191956205</v>
      </c>
      <c r="M36" s="17">
        <f>E36+I36</f>
        <v>7170</v>
      </c>
      <c r="N36" s="17">
        <f>F36+J36</f>
        <v>6729</v>
      </c>
      <c r="O36" s="12">
        <f>IF(C36=0,IF(M36=0,0,100),V36)</f>
        <v>5.670853238001835</v>
      </c>
      <c r="P36" s="12">
        <f>IF(D36=0,IF(N36=0,0,100),S36)</f>
        <v>5.941459538210234</v>
      </c>
      <c r="Q36" s="6">
        <f t="shared" si="0"/>
        <v>5.826674319014613</v>
      </c>
      <c r="R36" s="6">
        <f>IF(D36=0,0,SUM(I36*100/D36))</f>
        <v>0.14745485850514325</v>
      </c>
      <c r="S36" s="6">
        <f t="shared" si="2"/>
        <v>5.941459538210234</v>
      </c>
      <c r="T36" s="6">
        <f t="shared" si="3"/>
        <v>5.538770603309184</v>
      </c>
      <c r="U36" s="2">
        <f t="shared" si="4"/>
        <v>0.13208263469265083</v>
      </c>
      <c r="V36" s="2">
        <f t="shared" si="5"/>
        <v>5.670853238001835</v>
      </c>
      <c r="W36" s="2"/>
    </row>
    <row r="37" spans="3:23" ht="12.75">
      <c r="C37" s="3"/>
      <c r="T37" s="2"/>
      <c r="U37" s="2"/>
      <c r="V37" s="2"/>
      <c r="W37" s="2"/>
    </row>
    <row r="38" spans="2:23" ht="12.75">
      <c r="B38" s="1" t="s">
        <v>40</v>
      </c>
      <c r="T38" s="2"/>
      <c r="U38" s="2"/>
      <c r="V38" s="2"/>
      <c r="W38" s="2"/>
    </row>
  </sheetData>
  <sheetProtection/>
  <mergeCells count="14">
    <mergeCell ref="C5:D5"/>
    <mergeCell ref="E5:P5"/>
    <mergeCell ref="C6:C7"/>
    <mergeCell ref="D6:D7"/>
    <mergeCell ref="A2:P2"/>
    <mergeCell ref="A3:P3"/>
    <mergeCell ref="E6:F6"/>
    <mergeCell ref="G6:H6"/>
    <mergeCell ref="I6:J6"/>
    <mergeCell ref="K6:L6"/>
    <mergeCell ref="M6:N6"/>
    <mergeCell ref="O6:P6"/>
    <mergeCell ref="A5:A7"/>
    <mergeCell ref="B5:B7"/>
  </mergeCells>
  <conditionalFormatting sqref="C9:P36">
    <cfRule type="cellIs" priority="1" dxfId="1" operator="equal" stopIfTrue="1">
      <formula>0</formula>
    </cfRule>
  </conditionalFormatting>
  <printOptions/>
  <pageMargins left="0.15748031496062992" right="0.15748031496062992" top="0.1968503937007874" bottom="0.3937007874015748" header="0.5118110236220472" footer="0.5118110236220472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2016-02-03T12:25:00Z</cp:lastPrinted>
  <dcterms:created xsi:type="dcterms:W3CDTF">2011-07-25T06:37:41Z</dcterms:created>
  <dcterms:modified xsi:type="dcterms:W3CDTF">2017-08-21T11:46:35Z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9.2_2.2017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0</vt:i4>
  </property>
  <property fmtid="{D5CDD505-2E9C-101B-9397-08002B2CF9AE}" pid="6" name="Тип звітуID">
    <vt:i4>2209521</vt:i4>
  </property>
  <property fmtid="{D5CDD505-2E9C-101B-9397-08002B2CF9AE}" pid="7" name="Тип звіту">
    <vt:lpwstr>9.2. Результати перегляду апеляційними судами ухвал у цивільних справах, постановлених місцевими загальними судами</vt:lpwstr>
  </property>
  <property fmtid="{D5CDD505-2E9C-101B-9397-08002B2CF9AE}" pid="8" name="К.Cума">
    <vt:lpwstr>3B20023C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31E7207F</vt:lpwstr>
  </property>
  <property fmtid="{D5CDD505-2E9C-101B-9397-08002B2CF9AE}" pid="16" name="Версія БД">
    <vt:lpwstr>3.18.0.1578</vt:lpwstr>
  </property>
</Properties>
</file>