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400" activeTab="0"/>
  </bookViews>
  <sheets>
    <sheet name="8_2" sheetId="1" r:id="rId1"/>
  </sheets>
  <definedNames>
    <definedName name="Z8_2">#REF!</definedName>
    <definedName name="_xlnm.Print_Area" localSheetId="0">'8_2'!$A$1:$Q$40</definedName>
  </definedNames>
  <calcPr fullCalcOnLoad="1"/>
</workbook>
</file>

<file path=xl/sharedStrings.xml><?xml version="1.0" encoding="utf-8"?>
<sst xmlns="http://schemas.openxmlformats.org/spreadsheetml/2006/main" count="61" uniqueCount="45">
  <si>
    <t>Таблиця 8.2</t>
  </si>
  <si>
    <t>Якість розгляду адміністративних справ окружними адміністративними судами</t>
  </si>
  <si>
    <t>Скасовано та змінено апеляційними адміністративними судами постанов окружних адміністративних судів</t>
  </si>
  <si>
    <t>№ з/п</t>
  </si>
  <si>
    <t>Область
(регіон)</t>
  </si>
  <si>
    <t>Розглянуто справ окружними адміністративними судами з прийняттям постанови</t>
  </si>
  <si>
    <t>Усього скасовано постанов суду</t>
  </si>
  <si>
    <t>Усього змінено постанов суду</t>
  </si>
  <si>
    <t>УСЬОГО скасовано та змінено постанов суду</t>
  </si>
  <si>
    <t>абс.</t>
  </si>
  <si>
    <t>% питома вага*</t>
  </si>
  <si>
    <t>А</t>
  </si>
  <si>
    <t>Б</t>
  </si>
  <si>
    <t>Автономна Республіка Крим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</si>
  <si>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</si>
  <si>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</si>
  <si>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</si>
  <si>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</si>
  <si>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</si>
  <si>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</si>
  <si>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</si>
  <si>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І.-Франківська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</si>
  <si>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</si>
  <si>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</si>
  <si>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</si>
  <si>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</si>
  <si>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</si>
  <si>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</si>
  <si>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</si>
  <si>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</si>
  <si>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</si>
  <si>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</si>
  <si>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</si>
  <si>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</si>
  <si>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</si>
  <si>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</si>
  <si>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</si>
  <si>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</si>
  <si>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 Київ</t>
  </si>
  <si>
    <t>м. Севастополь</t>
  </si>
  <si>
    <t>Усього</t>
  </si>
  <si>
    <t>*% – від числа справ, розглянутих місцевими судами з прийняттям постанови</t>
  </si>
  <si>
    <t>перше півріччя 2017 року</t>
  </si>
  <si>
    <t>I півріччя 2016 року</t>
  </si>
  <si>
    <t>I півріччя 2017 року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</si>
</sst>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2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0"/>
      <color indexed="9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 applyProtection="1">
      <alignment horizontal="left" vertical="center" wrapText="1"/>
      <protection locked="0"/>
    </xf>
    <xf numFmtId="0" fontId="1" fillId="0" borderId="0" xfId="0" applyFont="1" applyAlignment="1">
      <alignment horizontal="center"/>
    </xf>
    <xf numFmtId="0" fontId="7" fillId="32" borderId="10" xfId="0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6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top" wrapText="1"/>
    </xf>
    <xf numFmtId="4" fontId="2" fillId="33" borderId="10" xfId="0" applyNumberFormat="1" applyFont="1" applyFill="1" applyBorder="1" applyAlignment="1">
      <alignment horizontal="right" vertical="center"/>
    </xf>
    <xf numFmtId="4" fontId="1" fillId="33" borderId="10" xfId="0" applyNumberFormat="1" applyFont="1" applyFill="1" applyBorder="1" applyAlignment="1">
      <alignment horizontal="right"/>
    </xf>
    <xf numFmtId="4" fontId="7" fillId="33" borderId="10" xfId="0" applyNumberFormat="1" applyFont="1" applyFill="1" applyBorder="1" applyAlignment="1">
      <alignment horizontal="right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 applyProtection="1">
      <alignment horizontal="left" vertical="center" wrapText="1"/>
      <protection locked="0"/>
    </xf>
    <xf numFmtId="3" fontId="1" fillId="0" borderId="10" xfId="0" applyNumberFormat="1" applyFont="1" applyBorder="1" applyAlignment="1" applyProtection="1">
      <alignment horizontal="right" vertical="center" wrapText="1"/>
      <protection locked="0"/>
    </xf>
    <xf numFmtId="3" fontId="1" fillId="0" borderId="10" xfId="0" applyNumberFormat="1" applyFont="1" applyBorder="1" applyAlignment="1" applyProtection="1">
      <alignment horizontal="right" wrapText="1"/>
      <protection locked="0"/>
    </xf>
    <xf numFmtId="3" fontId="7" fillId="33" borderId="10" xfId="0" applyNumberFormat="1" applyFont="1" applyFill="1" applyBorder="1" applyAlignment="1" applyProtection="1">
      <alignment horizontal="right" wrapText="1"/>
      <protection locked="0"/>
    </xf>
    <xf numFmtId="3" fontId="1" fillId="0" borderId="10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32" borderId="10" xfId="0" applyFont="1" applyFill="1" applyBorder="1" applyAlignment="1">
      <alignment horizontal="center" vertical="center" textRotation="90" wrapText="1"/>
    </xf>
    <xf numFmtId="0" fontId="6" fillId="32" borderId="1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8"/>
  <sheetViews>
    <sheetView tabSelected="1" zoomScaleSheetLayoutView="80" zoomScalePageLayoutView="0" workbookViewId="0" topLeftCell="B1">
      <selection activeCell="A3" sqref="A3:Q3"/>
    </sheetView>
  </sheetViews>
  <sheetFormatPr defaultColWidth="9.00390625" defaultRowHeight="12.75"/>
  <cols>
    <col min="1" max="1" width="2.00390625" style="1" hidden="1" customWidth="1"/>
    <col min="2" max="2" width="3.375" style="1" customWidth="1"/>
    <col min="3" max="3" width="24.875" style="1" customWidth="1"/>
    <col min="4" max="7" width="8.875" style="1" customWidth="1"/>
    <col min="8" max="8" width="8.875" style="6" customWidth="1"/>
    <col min="9" max="11" width="8.875" style="1" customWidth="1"/>
    <col min="12" max="12" width="8.875" style="6" customWidth="1"/>
    <col min="13" max="17" width="8.875" style="1" customWidth="1"/>
    <col min="18" max="18" width="5.25390625" style="1" customWidth="1"/>
    <col min="19" max="19" width="6.25390625" style="1" customWidth="1"/>
    <col min="20" max="16384" width="9.125" style="1" customWidth="1"/>
  </cols>
  <sheetData>
    <row r="1" spans="2:16" ht="14.25" customHeight="1">
      <c r="B1" s="13"/>
      <c r="C1" s="13"/>
      <c r="P1" s="2" t="s">
        <v>0</v>
      </c>
    </row>
    <row r="2" spans="1:20" ht="14.25" customHeight="1">
      <c r="A2" s="25" t="s">
        <v>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3"/>
      <c r="S2" s="3"/>
      <c r="T2" s="3"/>
    </row>
    <row r="3" spans="1:20" ht="25.5" customHeight="1">
      <c r="A3" s="31" t="s">
        <v>42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"/>
      <c r="S3" s="3"/>
      <c r="T3" s="3"/>
    </row>
    <row r="4" spans="1:20" ht="12.75">
      <c r="A4" s="26" t="s">
        <v>2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3"/>
      <c r="S4" s="3"/>
      <c r="T4" s="3"/>
    </row>
    <row r="5" spans="2:20" ht="58.5" customHeight="1">
      <c r="B5" s="27" t="s">
        <v>3</v>
      </c>
      <c r="C5" s="28" t="s">
        <v>4</v>
      </c>
      <c r="D5" s="29" t="s">
        <v>5</v>
      </c>
      <c r="E5" s="29"/>
      <c r="F5" s="29" t="s">
        <v>6</v>
      </c>
      <c r="G5" s="29"/>
      <c r="H5" s="29"/>
      <c r="I5" s="29"/>
      <c r="J5" s="29" t="s">
        <v>7</v>
      </c>
      <c r="K5" s="29"/>
      <c r="L5" s="29"/>
      <c r="M5" s="29"/>
      <c r="N5" s="29" t="s">
        <v>8</v>
      </c>
      <c r="O5" s="29"/>
      <c r="P5" s="29"/>
      <c r="Q5" s="29"/>
      <c r="R5" s="3"/>
      <c r="S5" s="3"/>
      <c r="T5" s="3"/>
    </row>
    <row r="6" spans="2:20" ht="17.25" customHeight="1">
      <c r="B6" s="27"/>
      <c r="C6" s="28"/>
      <c r="D6" s="30" t="s">
        <v>43</v>
      </c>
      <c r="E6" s="30" t="s">
        <v>44</v>
      </c>
      <c r="F6" s="30" t="s">
        <v>43</v>
      </c>
      <c r="G6" s="30"/>
      <c r="H6" s="30" t="s">
        <v>44</v>
      </c>
      <c r="I6" s="30"/>
      <c r="J6" s="30" t="s">
        <v>43</v>
      </c>
      <c r="K6" s="30"/>
      <c r="L6" s="30" t="s">
        <v>44</v>
      </c>
      <c r="M6" s="30"/>
      <c r="N6" s="30" t="s">
        <v>43</v>
      </c>
      <c r="O6" s="30"/>
      <c r="P6" s="30" t="s">
        <v>44</v>
      </c>
      <c r="Q6" s="30"/>
      <c r="R6" s="3"/>
      <c r="S6" s="3"/>
      <c r="T6" s="3"/>
    </row>
    <row r="7" spans="2:20" ht="22.5" customHeight="1">
      <c r="B7" s="27"/>
      <c r="C7" s="28"/>
      <c r="D7" s="30"/>
      <c r="E7" s="30"/>
      <c r="F7" s="7" t="s">
        <v>9</v>
      </c>
      <c r="G7" s="14" t="s">
        <v>10</v>
      </c>
      <c r="H7" s="7" t="s">
        <v>9</v>
      </c>
      <c r="I7" s="14" t="s">
        <v>10</v>
      </c>
      <c r="J7" s="8" t="s">
        <v>9</v>
      </c>
      <c r="K7" s="14" t="s">
        <v>10</v>
      </c>
      <c r="L7" s="8" t="s">
        <v>9</v>
      </c>
      <c r="M7" s="14" t="s">
        <v>10</v>
      </c>
      <c r="N7" s="9" t="s">
        <v>9</v>
      </c>
      <c r="O7" s="14" t="s">
        <v>10</v>
      </c>
      <c r="P7" s="7" t="s">
        <v>9</v>
      </c>
      <c r="Q7" s="14" t="s">
        <v>10</v>
      </c>
      <c r="R7" s="3"/>
      <c r="S7" s="3"/>
      <c r="T7" s="3"/>
    </row>
    <row r="8" spans="2:20" ht="12" customHeight="1">
      <c r="B8" s="10" t="s">
        <v>11</v>
      </c>
      <c r="C8" s="10" t="s">
        <v>12</v>
      </c>
      <c r="D8" s="10">
        <v>1</v>
      </c>
      <c r="E8" s="10">
        <v>2</v>
      </c>
      <c r="F8" s="10">
        <v>3</v>
      </c>
      <c r="G8" s="15">
        <v>4</v>
      </c>
      <c r="H8" s="10">
        <v>5</v>
      </c>
      <c r="I8" s="15">
        <v>6</v>
      </c>
      <c r="J8" s="10">
        <v>7</v>
      </c>
      <c r="K8" s="15">
        <v>8</v>
      </c>
      <c r="L8" s="10">
        <v>9</v>
      </c>
      <c r="M8" s="15">
        <v>10</v>
      </c>
      <c r="N8" s="11">
        <v>11</v>
      </c>
      <c r="O8" s="15">
        <v>12</v>
      </c>
      <c r="P8" s="10">
        <v>13</v>
      </c>
      <c r="Q8" s="15">
        <v>14</v>
      </c>
      <c r="R8" s="3"/>
      <c r="S8" s="3"/>
      <c r="T8" s="3"/>
    </row>
    <row r="9" spans="2:28" ht="12" customHeight="1">
      <c r="B9" s="12">
        <v>1</v>
      </c>
      <c r="C9" s="5" t="s">
        <v>13</v>
      </c>
      <c r="D9" s="21"/>
      <c r="E9" s="21"/>
      <c r="F9" s="21"/>
      <c r="G9" s="16"/>
      <c r="H9" s="21"/>
      <c r="I9" s="17"/>
      <c r="J9" s="21"/>
      <c r="K9" s="16"/>
      <c r="L9" s="21"/>
      <c r="M9" s="17"/>
      <c r="N9" s="24"/>
      <c r="O9" s="16"/>
      <c r="P9" s="24"/>
      <c r="Q9" s="17"/>
      <c r="R9" s="3">
        <f>IF(E9=0,0,SUM(H9*100/E9))</f>
        <v>0</v>
      </c>
      <c r="S9" s="3">
        <f>IF(E9=0,0,SUM(P9*100/E9))</f>
        <v>0</v>
      </c>
      <c r="T9" s="3">
        <f>IF(E9=0,0,SUM(L9*100/E9))</f>
        <v>0</v>
      </c>
      <c r="U9" s="3">
        <f>IF(D9=0,0,SUM(F9*100/D9))</f>
        <v>0</v>
      </c>
      <c r="V9" s="3">
        <f>IF(D9=0,0,SUM(J9*100/D9))</f>
        <v>0</v>
      </c>
      <c r="W9" s="3">
        <f>IF(D9=0,0,SUM(N9*100/D9))</f>
        <v>0</v>
      </c>
      <c r="X9" s="4"/>
      <c r="Y9" s="4"/>
      <c r="AB9" s="4"/>
    </row>
    <row r="10" spans="2:28" ht="12" customHeight="1">
      <c r="B10" s="12">
        <v>2</v>
      </c>
      <c r="C10" s="5" t="s">
        <v>14</v>
      </c>
      <c r="D10" s="22">
        <v>693</v>
      </c>
      <c r="E10" s="22">
        <v>929</v>
      </c>
      <c r="F10" s="22">
        <v>99</v>
      </c>
      <c r="G10" s="17">
        <f aca="true" t="shared" si="0" ref="G10:G34">IF(D10=0,0,F10/D10*100)</f>
        <v>14.285714285714285</v>
      </c>
      <c r="H10" s="22">
        <v>89</v>
      </c>
      <c r="I10" s="17">
        <f aca="true" t="shared" si="1" ref="I10:I34">IF(E10=0,"0",H10/E10*100)</f>
        <v>9.580193756727665</v>
      </c>
      <c r="J10" s="22">
        <v>3</v>
      </c>
      <c r="K10" s="17">
        <f aca="true" t="shared" si="2" ref="K10:K34">IF(D10=0,0,J10/D10*100)</f>
        <v>0.4329004329004329</v>
      </c>
      <c r="L10" s="22">
        <v>1</v>
      </c>
      <c r="M10" s="17">
        <f aca="true" t="shared" si="3" ref="M10:M34">IF(E10=0,"0",L10/E10*100)</f>
        <v>0.1076426264800861</v>
      </c>
      <c r="N10" s="24">
        <f aca="true" t="shared" si="4" ref="N10:N34">F10+J10</f>
        <v>102</v>
      </c>
      <c r="O10" s="17">
        <f aca="true" t="shared" si="5" ref="O10:O34">IF(D10=0,0,N10/D10*100)</f>
        <v>14.71861471861472</v>
      </c>
      <c r="P10" s="24">
        <f aca="true" t="shared" si="6" ref="P10:P34">L10+H10</f>
        <v>90</v>
      </c>
      <c r="Q10" s="17">
        <f aca="true" t="shared" si="7" ref="Q10:Q36">IF(E10=0,"0",P10/E10*100)</f>
        <v>9.68783638320775</v>
      </c>
      <c r="R10" s="3">
        <f aca="true" t="shared" si="8" ref="R10:R36">IF(E10=0,0,SUM(H10*100/E10))</f>
        <v>9.580193756727665</v>
      </c>
      <c r="S10" s="3">
        <f aca="true" t="shared" si="9" ref="S10:S36">IF(E10=0,0,SUM(P10*100/E10))</f>
        <v>9.68783638320775</v>
      </c>
      <c r="T10" s="3">
        <f aca="true" t="shared" si="10" ref="T10:T36">IF(E10=0,0,SUM(L10*100/E10))</f>
        <v>0.10764262648008611</v>
      </c>
      <c r="U10" s="3">
        <f aca="true" t="shared" si="11" ref="U10:U36">IF(D10=0,0,SUM(F10*100/D10))</f>
        <v>14.285714285714286</v>
      </c>
      <c r="V10" s="3">
        <f aca="true" t="shared" si="12" ref="V10:V36">IF(D10=0,0,SUM(J10*100/D10))</f>
        <v>0.4329004329004329</v>
      </c>
      <c r="W10" s="3">
        <f aca="true" t="shared" si="13" ref="W10:W36">IF(D10=0,0,SUM(N10*100/D10))</f>
        <v>14.718614718614718</v>
      </c>
      <c r="X10" s="4"/>
      <c r="Y10" s="4"/>
      <c r="AB10" s="4"/>
    </row>
    <row r="11" spans="2:28" ht="12" customHeight="1">
      <c r="B11" s="12">
        <v>3</v>
      </c>
      <c r="C11" s="5" t="s">
        <v>15</v>
      </c>
      <c r="D11" s="22">
        <v>655</v>
      </c>
      <c r="E11" s="22">
        <v>708</v>
      </c>
      <c r="F11" s="22">
        <v>85</v>
      </c>
      <c r="G11" s="17">
        <f t="shared" si="0"/>
        <v>12.977099236641221</v>
      </c>
      <c r="H11" s="22">
        <v>75</v>
      </c>
      <c r="I11" s="17">
        <f t="shared" si="1"/>
        <v>10.59322033898305</v>
      </c>
      <c r="J11" s="22">
        <v>2</v>
      </c>
      <c r="K11" s="17">
        <f t="shared" si="2"/>
        <v>0.3053435114503817</v>
      </c>
      <c r="L11" s="22"/>
      <c r="M11" s="17">
        <f t="shared" si="3"/>
        <v>0</v>
      </c>
      <c r="N11" s="24">
        <f t="shared" si="4"/>
        <v>87</v>
      </c>
      <c r="O11" s="17">
        <f t="shared" si="5"/>
        <v>13.282442748091603</v>
      </c>
      <c r="P11" s="24">
        <f t="shared" si="6"/>
        <v>75</v>
      </c>
      <c r="Q11" s="17">
        <f t="shared" si="7"/>
        <v>10.59322033898305</v>
      </c>
      <c r="R11" s="3">
        <f t="shared" si="8"/>
        <v>10.59322033898305</v>
      </c>
      <c r="S11" s="3">
        <f t="shared" si="9"/>
        <v>10.59322033898305</v>
      </c>
      <c r="T11" s="3">
        <f t="shared" si="10"/>
        <v>0</v>
      </c>
      <c r="U11" s="3">
        <f t="shared" si="11"/>
        <v>12.977099236641221</v>
      </c>
      <c r="V11" s="3">
        <f t="shared" si="12"/>
        <v>0.3053435114503817</v>
      </c>
      <c r="W11" s="3">
        <f t="shared" si="13"/>
        <v>13.282442748091603</v>
      </c>
      <c r="X11" s="4"/>
      <c r="Y11" s="4"/>
      <c r="AB11" s="4"/>
    </row>
    <row r="12" spans="2:28" ht="12" customHeight="1">
      <c r="B12" s="12">
        <v>4</v>
      </c>
      <c r="C12" s="5" t="s">
        <v>16</v>
      </c>
      <c r="D12" s="22">
        <v>2269</v>
      </c>
      <c r="E12" s="22">
        <v>2673</v>
      </c>
      <c r="F12" s="22">
        <v>385</v>
      </c>
      <c r="G12" s="17">
        <f t="shared" si="0"/>
        <v>16.967827236668136</v>
      </c>
      <c r="H12" s="22">
        <v>210</v>
      </c>
      <c r="I12" s="17">
        <f t="shared" si="1"/>
        <v>7.856341189674524</v>
      </c>
      <c r="J12" s="22">
        <v>11</v>
      </c>
      <c r="K12" s="17">
        <f t="shared" si="2"/>
        <v>0.48479506390480387</v>
      </c>
      <c r="L12" s="22">
        <v>18</v>
      </c>
      <c r="M12" s="17">
        <f t="shared" si="3"/>
        <v>0.6734006734006733</v>
      </c>
      <c r="N12" s="24">
        <f t="shared" si="4"/>
        <v>396</v>
      </c>
      <c r="O12" s="17">
        <f t="shared" si="5"/>
        <v>17.45262230057294</v>
      </c>
      <c r="P12" s="24">
        <f t="shared" si="6"/>
        <v>228</v>
      </c>
      <c r="Q12" s="17">
        <f t="shared" si="7"/>
        <v>8.529741863075197</v>
      </c>
      <c r="R12" s="3">
        <f t="shared" si="8"/>
        <v>7.856341189674523</v>
      </c>
      <c r="S12" s="3">
        <f t="shared" si="9"/>
        <v>8.529741863075197</v>
      </c>
      <c r="T12" s="3">
        <f t="shared" si="10"/>
        <v>0.6734006734006734</v>
      </c>
      <c r="U12" s="3">
        <f t="shared" si="11"/>
        <v>16.967827236668136</v>
      </c>
      <c r="V12" s="3">
        <f t="shared" si="12"/>
        <v>0.48479506390480387</v>
      </c>
      <c r="W12" s="3">
        <f t="shared" si="13"/>
        <v>17.45262230057294</v>
      </c>
      <c r="X12" s="4"/>
      <c r="Y12" s="4"/>
      <c r="AB12" s="4"/>
    </row>
    <row r="13" spans="2:28" ht="12" customHeight="1">
      <c r="B13" s="12">
        <v>5</v>
      </c>
      <c r="C13" s="5" t="s">
        <v>17</v>
      </c>
      <c r="D13" s="22">
        <v>797</v>
      </c>
      <c r="E13" s="22">
        <v>1875</v>
      </c>
      <c r="F13" s="22">
        <v>94</v>
      </c>
      <c r="G13" s="17">
        <f t="shared" si="0"/>
        <v>11.794228356336262</v>
      </c>
      <c r="H13" s="22">
        <v>116</v>
      </c>
      <c r="I13" s="17">
        <f t="shared" si="1"/>
        <v>6.1866666666666665</v>
      </c>
      <c r="J13" s="22">
        <v>9</v>
      </c>
      <c r="K13" s="17">
        <f t="shared" si="2"/>
        <v>1.1292346298619824</v>
      </c>
      <c r="L13" s="22">
        <v>10</v>
      </c>
      <c r="M13" s="17">
        <f t="shared" si="3"/>
        <v>0.5333333333333333</v>
      </c>
      <c r="N13" s="24">
        <f t="shared" si="4"/>
        <v>103</v>
      </c>
      <c r="O13" s="17">
        <f t="shared" si="5"/>
        <v>12.923462986198246</v>
      </c>
      <c r="P13" s="24">
        <f t="shared" si="6"/>
        <v>126</v>
      </c>
      <c r="Q13" s="17">
        <f t="shared" si="7"/>
        <v>6.72</v>
      </c>
      <c r="R13" s="3">
        <f t="shared" si="8"/>
        <v>6.1866666666666665</v>
      </c>
      <c r="S13" s="3">
        <f t="shared" si="9"/>
        <v>6.72</v>
      </c>
      <c r="T13" s="3">
        <f t="shared" si="10"/>
        <v>0.5333333333333333</v>
      </c>
      <c r="U13" s="3">
        <f t="shared" si="11"/>
        <v>11.79422835633626</v>
      </c>
      <c r="V13" s="3">
        <f t="shared" si="12"/>
        <v>1.1292346298619824</v>
      </c>
      <c r="W13" s="3">
        <f t="shared" si="13"/>
        <v>12.923462986198244</v>
      </c>
      <c r="X13" s="4"/>
      <c r="Y13" s="4"/>
      <c r="AB13" s="4"/>
    </row>
    <row r="14" spans="2:23" ht="12" customHeight="1">
      <c r="B14" s="12">
        <v>6</v>
      </c>
      <c r="C14" s="5" t="s">
        <v>18</v>
      </c>
      <c r="D14" s="22">
        <v>631</v>
      </c>
      <c r="E14" s="22">
        <v>1539</v>
      </c>
      <c r="F14" s="22">
        <v>92</v>
      </c>
      <c r="G14" s="17">
        <f t="shared" si="0"/>
        <v>14.580031695721077</v>
      </c>
      <c r="H14" s="22">
        <v>96</v>
      </c>
      <c r="I14" s="17">
        <f t="shared" si="1"/>
        <v>6.237816764132553</v>
      </c>
      <c r="J14" s="22">
        <v>5</v>
      </c>
      <c r="K14" s="17">
        <f t="shared" si="2"/>
        <v>0.7923930269413629</v>
      </c>
      <c r="L14" s="22">
        <v>5</v>
      </c>
      <c r="M14" s="17">
        <f t="shared" si="3"/>
        <v>0.3248862897985705</v>
      </c>
      <c r="N14" s="24">
        <f t="shared" si="4"/>
        <v>97</v>
      </c>
      <c r="O14" s="17">
        <f t="shared" si="5"/>
        <v>15.372424722662439</v>
      </c>
      <c r="P14" s="24">
        <f t="shared" si="6"/>
        <v>101</v>
      </c>
      <c r="Q14" s="17">
        <f t="shared" si="7"/>
        <v>6.5627030539311235</v>
      </c>
      <c r="R14" s="3">
        <f t="shared" si="8"/>
        <v>6.237816764132553</v>
      </c>
      <c r="S14" s="3">
        <f t="shared" si="9"/>
        <v>6.562703053931124</v>
      </c>
      <c r="T14" s="3">
        <f t="shared" si="10"/>
        <v>0.3248862897985705</v>
      </c>
      <c r="U14" s="3">
        <f t="shared" si="11"/>
        <v>14.580031695721077</v>
      </c>
      <c r="V14" s="3">
        <f t="shared" si="12"/>
        <v>0.7923930269413629</v>
      </c>
      <c r="W14" s="3">
        <f t="shared" si="13"/>
        <v>15.37242472266244</v>
      </c>
    </row>
    <row r="15" spans="2:28" ht="12" customHeight="1">
      <c r="B15" s="12">
        <v>7</v>
      </c>
      <c r="C15" s="5" t="s">
        <v>19</v>
      </c>
      <c r="D15" s="22">
        <v>392</v>
      </c>
      <c r="E15" s="22">
        <v>561</v>
      </c>
      <c r="F15" s="22">
        <v>67</v>
      </c>
      <c r="G15" s="17">
        <f t="shared" si="0"/>
        <v>17.091836734693878</v>
      </c>
      <c r="H15" s="22">
        <v>24</v>
      </c>
      <c r="I15" s="17">
        <f t="shared" si="1"/>
        <v>4.27807486631016</v>
      </c>
      <c r="J15" s="22">
        <v>3</v>
      </c>
      <c r="K15" s="17">
        <f t="shared" si="2"/>
        <v>0.7653061224489796</v>
      </c>
      <c r="L15" s="22">
        <v>2</v>
      </c>
      <c r="M15" s="17">
        <f t="shared" si="3"/>
        <v>0.35650623885918004</v>
      </c>
      <c r="N15" s="24">
        <f t="shared" si="4"/>
        <v>70</v>
      </c>
      <c r="O15" s="17">
        <f t="shared" si="5"/>
        <v>17.857142857142858</v>
      </c>
      <c r="P15" s="24">
        <f t="shared" si="6"/>
        <v>26</v>
      </c>
      <c r="Q15" s="17">
        <f t="shared" si="7"/>
        <v>4.634581105169341</v>
      </c>
      <c r="R15" s="3">
        <f t="shared" si="8"/>
        <v>4.278074866310161</v>
      </c>
      <c r="S15" s="3">
        <f t="shared" si="9"/>
        <v>4.634581105169341</v>
      </c>
      <c r="T15" s="3">
        <f t="shared" si="10"/>
        <v>0.35650623885918004</v>
      </c>
      <c r="U15" s="3">
        <f t="shared" si="11"/>
        <v>17.091836734693878</v>
      </c>
      <c r="V15" s="3">
        <f t="shared" si="12"/>
        <v>0.7653061224489796</v>
      </c>
      <c r="W15" s="3">
        <f t="shared" si="13"/>
        <v>17.857142857142858</v>
      </c>
      <c r="X15" s="4"/>
      <c r="Y15" s="4"/>
      <c r="AB15" s="4"/>
    </row>
    <row r="16" spans="2:28" ht="12" customHeight="1">
      <c r="B16" s="12">
        <v>8</v>
      </c>
      <c r="C16" s="5" t="s">
        <v>20</v>
      </c>
      <c r="D16" s="22">
        <v>1346</v>
      </c>
      <c r="E16" s="22">
        <v>1594</v>
      </c>
      <c r="F16" s="22">
        <v>175</v>
      </c>
      <c r="G16" s="17">
        <f t="shared" si="0"/>
        <v>13.001485884101042</v>
      </c>
      <c r="H16" s="22">
        <v>89</v>
      </c>
      <c r="I16" s="17">
        <f t="shared" si="1"/>
        <v>5.583437892095358</v>
      </c>
      <c r="J16" s="22">
        <v>8</v>
      </c>
      <c r="K16" s="17">
        <f t="shared" si="2"/>
        <v>0.5943536404160475</v>
      </c>
      <c r="L16" s="22">
        <v>8</v>
      </c>
      <c r="M16" s="17">
        <f t="shared" si="3"/>
        <v>0.5018820577164366</v>
      </c>
      <c r="N16" s="24">
        <f t="shared" si="4"/>
        <v>183</v>
      </c>
      <c r="O16" s="17">
        <f t="shared" si="5"/>
        <v>13.595839524517087</v>
      </c>
      <c r="P16" s="24">
        <f t="shared" si="6"/>
        <v>97</v>
      </c>
      <c r="Q16" s="17">
        <f t="shared" si="7"/>
        <v>6.085319949811794</v>
      </c>
      <c r="R16" s="3">
        <f t="shared" si="8"/>
        <v>5.583437892095358</v>
      </c>
      <c r="S16" s="3">
        <f t="shared" si="9"/>
        <v>6.085319949811794</v>
      </c>
      <c r="T16" s="3">
        <f t="shared" si="10"/>
        <v>0.5018820577164367</v>
      </c>
      <c r="U16" s="3">
        <f t="shared" si="11"/>
        <v>13.00148588410104</v>
      </c>
      <c r="V16" s="3">
        <f t="shared" si="12"/>
        <v>0.5943536404160475</v>
      </c>
      <c r="W16" s="3">
        <f t="shared" si="13"/>
        <v>13.595839524517087</v>
      </c>
      <c r="X16" s="4"/>
      <c r="Y16" s="4"/>
      <c r="AB16" s="4"/>
    </row>
    <row r="17" spans="2:28" ht="12" customHeight="1">
      <c r="B17" s="12">
        <v>9</v>
      </c>
      <c r="C17" s="5" t="s">
        <v>21</v>
      </c>
      <c r="D17" s="22">
        <v>421</v>
      </c>
      <c r="E17" s="22">
        <v>727</v>
      </c>
      <c r="F17" s="22">
        <v>99</v>
      </c>
      <c r="G17" s="17">
        <f t="shared" si="0"/>
        <v>23.51543942992874</v>
      </c>
      <c r="H17" s="22">
        <v>84</v>
      </c>
      <c r="I17" s="17">
        <f t="shared" si="1"/>
        <v>11.554332874828061</v>
      </c>
      <c r="J17" s="22">
        <v>3</v>
      </c>
      <c r="K17" s="17">
        <f t="shared" si="2"/>
        <v>0.7125890736342043</v>
      </c>
      <c r="L17" s="22">
        <v>1</v>
      </c>
      <c r="M17" s="17">
        <f t="shared" si="3"/>
        <v>0.1375515818431912</v>
      </c>
      <c r="N17" s="24">
        <f t="shared" si="4"/>
        <v>102</v>
      </c>
      <c r="O17" s="17">
        <f t="shared" si="5"/>
        <v>24.228028503562946</v>
      </c>
      <c r="P17" s="24">
        <f t="shared" si="6"/>
        <v>85</v>
      </c>
      <c r="Q17" s="17">
        <f t="shared" si="7"/>
        <v>11.691884456671252</v>
      </c>
      <c r="R17" s="3">
        <f t="shared" si="8"/>
        <v>11.554332874828061</v>
      </c>
      <c r="S17" s="3">
        <f t="shared" si="9"/>
        <v>11.691884456671252</v>
      </c>
      <c r="T17" s="3">
        <f t="shared" si="10"/>
        <v>0.1375515818431912</v>
      </c>
      <c r="U17" s="3">
        <f t="shared" si="11"/>
        <v>23.51543942992874</v>
      </c>
      <c r="V17" s="3">
        <f t="shared" si="12"/>
        <v>0.7125890736342043</v>
      </c>
      <c r="W17" s="3">
        <f t="shared" si="13"/>
        <v>24.228028503562946</v>
      </c>
      <c r="X17" s="4"/>
      <c r="Y17" s="4"/>
      <c r="AB17" s="4"/>
    </row>
    <row r="18" spans="2:28" ht="12" customHeight="1">
      <c r="B18" s="12">
        <v>10</v>
      </c>
      <c r="C18" s="5" t="s">
        <v>22</v>
      </c>
      <c r="D18" s="22">
        <v>1048</v>
      </c>
      <c r="E18" s="22">
        <v>1390</v>
      </c>
      <c r="F18" s="22">
        <v>104</v>
      </c>
      <c r="G18" s="17">
        <f t="shared" si="0"/>
        <v>9.923664122137405</v>
      </c>
      <c r="H18" s="22">
        <v>111</v>
      </c>
      <c r="I18" s="17">
        <f t="shared" si="1"/>
        <v>7.985611510791367</v>
      </c>
      <c r="J18" s="22">
        <v>8</v>
      </c>
      <c r="K18" s="17">
        <f t="shared" si="2"/>
        <v>0.7633587786259541</v>
      </c>
      <c r="L18" s="22">
        <v>8</v>
      </c>
      <c r="M18" s="17">
        <f t="shared" si="3"/>
        <v>0.5755395683453237</v>
      </c>
      <c r="N18" s="24">
        <f t="shared" si="4"/>
        <v>112</v>
      </c>
      <c r="O18" s="17">
        <f t="shared" si="5"/>
        <v>10.687022900763358</v>
      </c>
      <c r="P18" s="24">
        <f t="shared" si="6"/>
        <v>119</v>
      </c>
      <c r="Q18" s="17">
        <f t="shared" si="7"/>
        <v>8.56115107913669</v>
      </c>
      <c r="R18" s="3">
        <f t="shared" si="8"/>
        <v>7.985611510791367</v>
      </c>
      <c r="S18" s="3">
        <f t="shared" si="9"/>
        <v>8.56115107913669</v>
      </c>
      <c r="T18" s="3">
        <f t="shared" si="10"/>
        <v>0.5755395683453237</v>
      </c>
      <c r="U18" s="3">
        <f t="shared" si="11"/>
        <v>9.923664122137405</v>
      </c>
      <c r="V18" s="3">
        <f t="shared" si="12"/>
        <v>0.7633587786259542</v>
      </c>
      <c r="W18" s="3">
        <f t="shared" si="13"/>
        <v>10.687022900763358</v>
      </c>
      <c r="X18" s="4"/>
      <c r="Y18" s="4"/>
      <c r="AB18" s="4"/>
    </row>
    <row r="19" spans="2:28" ht="12" customHeight="1">
      <c r="B19" s="12">
        <v>11</v>
      </c>
      <c r="C19" s="5" t="s">
        <v>23</v>
      </c>
      <c r="D19" s="22">
        <v>549</v>
      </c>
      <c r="E19" s="22">
        <v>579</v>
      </c>
      <c r="F19" s="22">
        <v>65</v>
      </c>
      <c r="G19" s="17">
        <f t="shared" si="0"/>
        <v>11.839708561020036</v>
      </c>
      <c r="H19" s="22">
        <v>72</v>
      </c>
      <c r="I19" s="17">
        <f t="shared" si="1"/>
        <v>12.435233160621761</v>
      </c>
      <c r="J19" s="22">
        <v>3</v>
      </c>
      <c r="K19" s="17">
        <f t="shared" si="2"/>
        <v>0.546448087431694</v>
      </c>
      <c r="L19" s="22">
        <v>3</v>
      </c>
      <c r="M19" s="17">
        <f t="shared" si="3"/>
        <v>0.5181347150259068</v>
      </c>
      <c r="N19" s="24">
        <f t="shared" si="4"/>
        <v>68</v>
      </c>
      <c r="O19" s="17">
        <f t="shared" si="5"/>
        <v>12.386156648451731</v>
      </c>
      <c r="P19" s="24">
        <f t="shared" si="6"/>
        <v>75</v>
      </c>
      <c r="Q19" s="17">
        <f t="shared" si="7"/>
        <v>12.953367875647666</v>
      </c>
      <c r="R19" s="3">
        <f t="shared" si="8"/>
        <v>12.435233160621761</v>
      </c>
      <c r="S19" s="3">
        <f t="shared" si="9"/>
        <v>12.953367875647668</v>
      </c>
      <c r="T19" s="3">
        <f t="shared" si="10"/>
        <v>0.5181347150259067</v>
      </c>
      <c r="U19" s="3">
        <f t="shared" si="11"/>
        <v>11.839708561020036</v>
      </c>
      <c r="V19" s="3">
        <f t="shared" si="12"/>
        <v>0.546448087431694</v>
      </c>
      <c r="W19" s="3">
        <f t="shared" si="13"/>
        <v>12.386156648451731</v>
      </c>
      <c r="X19" s="4"/>
      <c r="Y19" s="4"/>
      <c r="AB19" s="4"/>
    </row>
    <row r="20" spans="2:28" ht="12" customHeight="1">
      <c r="B20" s="12">
        <v>12</v>
      </c>
      <c r="C20" s="5" t="s">
        <v>24</v>
      </c>
      <c r="D20" s="22">
        <v>323</v>
      </c>
      <c r="E20" s="22">
        <v>703</v>
      </c>
      <c r="F20" s="22">
        <v>32</v>
      </c>
      <c r="G20" s="17">
        <f t="shared" si="0"/>
        <v>9.907120743034056</v>
      </c>
      <c r="H20" s="22">
        <v>30</v>
      </c>
      <c r="I20" s="17">
        <f t="shared" si="1"/>
        <v>4.267425320056899</v>
      </c>
      <c r="J20" s="22">
        <v>6</v>
      </c>
      <c r="K20" s="17">
        <f t="shared" si="2"/>
        <v>1.8575851393188854</v>
      </c>
      <c r="L20" s="22">
        <v>7</v>
      </c>
      <c r="M20" s="17">
        <f t="shared" si="3"/>
        <v>0.995732574679943</v>
      </c>
      <c r="N20" s="24">
        <f t="shared" si="4"/>
        <v>38</v>
      </c>
      <c r="O20" s="17">
        <f t="shared" si="5"/>
        <v>11.76470588235294</v>
      </c>
      <c r="P20" s="24">
        <f t="shared" si="6"/>
        <v>37</v>
      </c>
      <c r="Q20" s="17">
        <f t="shared" si="7"/>
        <v>5.263157894736842</v>
      </c>
      <c r="R20" s="3">
        <f t="shared" si="8"/>
        <v>4.267425320056899</v>
      </c>
      <c r="S20" s="3">
        <f t="shared" si="9"/>
        <v>5.2631578947368425</v>
      </c>
      <c r="T20" s="3">
        <f t="shared" si="10"/>
        <v>0.9957325746799431</v>
      </c>
      <c r="U20" s="3">
        <f t="shared" si="11"/>
        <v>9.907120743034056</v>
      </c>
      <c r="V20" s="3">
        <f t="shared" si="12"/>
        <v>1.8575851393188854</v>
      </c>
      <c r="W20" s="3">
        <f t="shared" si="13"/>
        <v>11.764705882352942</v>
      </c>
      <c r="X20" s="4"/>
      <c r="Y20" s="4"/>
      <c r="AB20" s="4"/>
    </row>
    <row r="21" spans="2:28" ht="12" customHeight="1">
      <c r="B21" s="12">
        <v>13</v>
      </c>
      <c r="C21" s="5" t="s">
        <v>25</v>
      </c>
      <c r="D21" s="22">
        <v>1002</v>
      </c>
      <c r="E21" s="22">
        <v>1646</v>
      </c>
      <c r="F21" s="22">
        <v>286</v>
      </c>
      <c r="G21" s="17">
        <f t="shared" si="0"/>
        <v>28.542914171656687</v>
      </c>
      <c r="H21" s="22">
        <v>165</v>
      </c>
      <c r="I21" s="17">
        <f t="shared" si="1"/>
        <v>10.024301336573512</v>
      </c>
      <c r="J21" s="22">
        <v>10</v>
      </c>
      <c r="K21" s="17">
        <f t="shared" si="2"/>
        <v>0.998003992015968</v>
      </c>
      <c r="L21" s="22">
        <v>6</v>
      </c>
      <c r="M21" s="17">
        <f t="shared" si="3"/>
        <v>0.3645200486026731</v>
      </c>
      <c r="N21" s="24">
        <f t="shared" si="4"/>
        <v>296</v>
      </c>
      <c r="O21" s="17">
        <f t="shared" si="5"/>
        <v>29.540918163672654</v>
      </c>
      <c r="P21" s="24">
        <f t="shared" si="6"/>
        <v>171</v>
      </c>
      <c r="Q21" s="17">
        <f t="shared" si="7"/>
        <v>10.388821385176184</v>
      </c>
      <c r="R21" s="3">
        <f t="shared" si="8"/>
        <v>10.024301336573512</v>
      </c>
      <c r="S21" s="3">
        <f t="shared" si="9"/>
        <v>10.388821385176184</v>
      </c>
      <c r="T21" s="3">
        <f t="shared" si="10"/>
        <v>0.3645200486026732</v>
      </c>
      <c r="U21" s="3">
        <f t="shared" si="11"/>
        <v>28.542914171656687</v>
      </c>
      <c r="V21" s="3">
        <f t="shared" si="12"/>
        <v>0.998003992015968</v>
      </c>
      <c r="W21" s="3">
        <f t="shared" si="13"/>
        <v>29.540918163672654</v>
      </c>
      <c r="X21" s="4"/>
      <c r="Y21" s="4"/>
      <c r="AB21" s="4"/>
    </row>
    <row r="22" spans="2:28" ht="12" customHeight="1">
      <c r="B22" s="12">
        <v>14</v>
      </c>
      <c r="C22" s="5" t="s">
        <v>26</v>
      </c>
      <c r="D22" s="22">
        <v>635</v>
      </c>
      <c r="E22" s="22">
        <v>1201</v>
      </c>
      <c r="F22" s="22">
        <v>138</v>
      </c>
      <c r="G22" s="17">
        <f t="shared" si="0"/>
        <v>21.73228346456693</v>
      </c>
      <c r="H22" s="22">
        <v>151</v>
      </c>
      <c r="I22" s="17">
        <f t="shared" si="1"/>
        <v>12.572855953372189</v>
      </c>
      <c r="J22" s="22">
        <v>9</v>
      </c>
      <c r="K22" s="17">
        <f t="shared" si="2"/>
        <v>1.4173228346456692</v>
      </c>
      <c r="L22" s="22">
        <v>15</v>
      </c>
      <c r="M22" s="17">
        <f t="shared" si="3"/>
        <v>1.2489592006661114</v>
      </c>
      <c r="N22" s="24">
        <f t="shared" si="4"/>
        <v>147</v>
      </c>
      <c r="O22" s="17">
        <f t="shared" si="5"/>
        <v>23.1496062992126</v>
      </c>
      <c r="P22" s="24">
        <f t="shared" si="6"/>
        <v>166</v>
      </c>
      <c r="Q22" s="17">
        <f t="shared" si="7"/>
        <v>13.821815154038303</v>
      </c>
      <c r="R22" s="3">
        <f t="shared" si="8"/>
        <v>12.57285595337219</v>
      </c>
      <c r="S22" s="3">
        <f t="shared" si="9"/>
        <v>13.821815154038301</v>
      </c>
      <c r="T22" s="3">
        <f t="shared" si="10"/>
        <v>1.2489592006661117</v>
      </c>
      <c r="U22" s="3">
        <f t="shared" si="11"/>
        <v>21.73228346456693</v>
      </c>
      <c r="V22" s="3">
        <f t="shared" si="12"/>
        <v>1.4173228346456692</v>
      </c>
      <c r="W22" s="3">
        <f t="shared" si="13"/>
        <v>23.1496062992126</v>
      </c>
      <c r="X22" s="4"/>
      <c r="Y22" s="4"/>
      <c r="AB22" s="4"/>
    </row>
    <row r="23" spans="2:28" ht="12" customHeight="1">
      <c r="B23" s="12">
        <v>15</v>
      </c>
      <c r="C23" s="5" t="s">
        <v>27</v>
      </c>
      <c r="D23" s="22">
        <v>1403</v>
      </c>
      <c r="E23" s="22">
        <v>2080</v>
      </c>
      <c r="F23" s="22">
        <v>254</v>
      </c>
      <c r="G23" s="17">
        <f t="shared" si="0"/>
        <v>18.10406272273699</v>
      </c>
      <c r="H23" s="22">
        <v>226</v>
      </c>
      <c r="I23" s="17">
        <f t="shared" si="1"/>
        <v>10.865384615384615</v>
      </c>
      <c r="J23" s="22">
        <v>24</v>
      </c>
      <c r="K23" s="17">
        <f t="shared" si="2"/>
        <v>1.7106200997861727</v>
      </c>
      <c r="L23" s="22">
        <v>23</v>
      </c>
      <c r="M23" s="17">
        <f t="shared" si="3"/>
        <v>1.1057692307692308</v>
      </c>
      <c r="N23" s="24">
        <f t="shared" si="4"/>
        <v>278</v>
      </c>
      <c r="O23" s="17">
        <f t="shared" si="5"/>
        <v>19.814682822523164</v>
      </c>
      <c r="P23" s="24">
        <f t="shared" si="6"/>
        <v>249</v>
      </c>
      <c r="Q23" s="17">
        <f t="shared" si="7"/>
        <v>11.971153846153847</v>
      </c>
      <c r="R23" s="3">
        <f t="shared" si="8"/>
        <v>10.865384615384615</v>
      </c>
      <c r="S23" s="3">
        <f t="shared" si="9"/>
        <v>11.971153846153847</v>
      </c>
      <c r="T23" s="3">
        <f t="shared" si="10"/>
        <v>1.1057692307692308</v>
      </c>
      <c r="U23" s="3">
        <f t="shared" si="11"/>
        <v>18.10406272273699</v>
      </c>
      <c r="V23" s="3">
        <f t="shared" si="12"/>
        <v>1.7106200997861725</v>
      </c>
      <c r="W23" s="3">
        <f t="shared" si="13"/>
        <v>19.814682822523164</v>
      </c>
      <c r="X23" s="4"/>
      <c r="Y23" s="4"/>
      <c r="AB23" s="4"/>
    </row>
    <row r="24" spans="2:28" ht="12" customHeight="1">
      <c r="B24" s="12">
        <v>16</v>
      </c>
      <c r="C24" s="5" t="s">
        <v>28</v>
      </c>
      <c r="D24" s="22">
        <v>659</v>
      </c>
      <c r="E24" s="22">
        <v>851</v>
      </c>
      <c r="F24" s="22">
        <v>101</v>
      </c>
      <c r="G24" s="17">
        <f t="shared" si="0"/>
        <v>15.326251896813353</v>
      </c>
      <c r="H24" s="22">
        <v>90</v>
      </c>
      <c r="I24" s="17">
        <f t="shared" si="1"/>
        <v>10.575793184488838</v>
      </c>
      <c r="J24" s="22">
        <v>3</v>
      </c>
      <c r="K24" s="17">
        <f t="shared" si="2"/>
        <v>0.4552352048558422</v>
      </c>
      <c r="L24" s="22">
        <v>8</v>
      </c>
      <c r="M24" s="17">
        <f t="shared" si="3"/>
        <v>0.9400705052878966</v>
      </c>
      <c r="N24" s="24">
        <f t="shared" si="4"/>
        <v>104</v>
      </c>
      <c r="O24" s="17">
        <f t="shared" si="5"/>
        <v>15.781487101669194</v>
      </c>
      <c r="P24" s="24">
        <f t="shared" si="6"/>
        <v>98</v>
      </c>
      <c r="Q24" s="17">
        <f t="shared" si="7"/>
        <v>11.515863689776733</v>
      </c>
      <c r="R24" s="3">
        <f t="shared" si="8"/>
        <v>10.575793184488838</v>
      </c>
      <c r="S24" s="3">
        <f t="shared" si="9"/>
        <v>11.515863689776733</v>
      </c>
      <c r="T24" s="3">
        <f t="shared" si="10"/>
        <v>0.9400705052878966</v>
      </c>
      <c r="U24" s="3">
        <f t="shared" si="11"/>
        <v>15.326251896813353</v>
      </c>
      <c r="V24" s="3">
        <f t="shared" si="12"/>
        <v>0.4552352048558422</v>
      </c>
      <c r="W24" s="3">
        <f t="shared" si="13"/>
        <v>15.781487101669196</v>
      </c>
      <c r="X24" s="4"/>
      <c r="Y24" s="4"/>
      <c r="AB24" s="4"/>
    </row>
    <row r="25" spans="2:28" ht="12" customHeight="1">
      <c r="B25" s="12">
        <v>17</v>
      </c>
      <c r="C25" s="5" t="s">
        <v>29</v>
      </c>
      <c r="D25" s="22">
        <v>419</v>
      </c>
      <c r="E25" s="22">
        <v>937</v>
      </c>
      <c r="F25" s="22">
        <v>47</v>
      </c>
      <c r="G25" s="17">
        <f t="shared" si="0"/>
        <v>11.217183770883054</v>
      </c>
      <c r="H25" s="22">
        <v>47</v>
      </c>
      <c r="I25" s="17">
        <f t="shared" si="1"/>
        <v>5.016008537886873</v>
      </c>
      <c r="J25" s="22">
        <v>7</v>
      </c>
      <c r="K25" s="17">
        <f t="shared" si="2"/>
        <v>1.6706443914081146</v>
      </c>
      <c r="L25" s="22">
        <v>2</v>
      </c>
      <c r="M25" s="17">
        <f t="shared" si="3"/>
        <v>0.21344717182497333</v>
      </c>
      <c r="N25" s="24">
        <f t="shared" si="4"/>
        <v>54</v>
      </c>
      <c r="O25" s="17">
        <f t="shared" si="5"/>
        <v>12.887828162291171</v>
      </c>
      <c r="P25" s="24">
        <f t="shared" si="6"/>
        <v>49</v>
      </c>
      <c r="Q25" s="17">
        <f t="shared" si="7"/>
        <v>5.229455709711846</v>
      </c>
      <c r="R25" s="3">
        <f t="shared" si="8"/>
        <v>5.016008537886873</v>
      </c>
      <c r="S25" s="3">
        <f t="shared" si="9"/>
        <v>5.229455709711846</v>
      </c>
      <c r="T25" s="3">
        <f t="shared" si="10"/>
        <v>0.21344717182497333</v>
      </c>
      <c r="U25" s="3">
        <f t="shared" si="11"/>
        <v>11.217183770883056</v>
      </c>
      <c r="V25" s="3">
        <f t="shared" si="12"/>
        <v>1.6706443914081146</v>
      </c>
      <c r="W25" s="3">
        <f t="shared" si="13"/>
        <v>12.88782816229117</v>
      </c>
      <c r="X25" s="4"/>
      <c r="Y25" s="4"/>
      <c r="AB25" s="4"/>
    </row>
    <row r="26" spans="2:28" ht="12" customHeight="1">
      <c r="B26" s="12">
        <v>18</v>
      </c>
      <c r="C26" s="5" t="s">
        <v>30</v>
      </c>
      <c r="D26" s="22">
        <v>653</v>
      </c>
      <c r="E26" s="22">
        <v>740</v>
      </c>
      <c r="F26" s="22">
        <v>92</v>
      </c>
      <c r="G26" s="17">
        <f t="shared" si="0"/>
        <v>14.088820826952528</v>
      </c>
      <c r="H26" s="22">
        <v>62</v>
      </c>
      <c r="I26" s="17">
        <f t="shared" si="1"/>
        <v>8.378378378378379</v>
      </c>
      <c r="J26" s="22">
        <v>5</v>
      </c>
      <c r="K26" s="17">
        <f t="shared" si="2"/>
        <v>0.7656967840735069</v>
      </c>
      <c r="L26" s="22">
        <v>5</v>
      </c>
      <c r="M26" s="17">
        <f t="shared" si="3"/>
        <v>0.6756756756756757</v>
      </c>
      <c r="N26" s="24">
        <f t="shared" si="4"/>
        <v>97</v>
      </c>
      <c r="O26" s="17">
        <f t="shared" si="5"/>
        <v>14.854517611026033</v>
      </c>
      <c r="P26" s="24">
        <f t="shared" si="6"/>
        <v>67</v>
      </c>
      <c r="Q26" s="17">
        <f t="shared" si="7"/>
        <v>9.054054054054054</v>
      </c>
      <c r="R26" s="3">
        <f t="shared" si="8"/>
        <v>8.378378378378379</v>
      </c>
      <c r="S26" s="3">
        <f t="shared" si="9"/>
        <v>9.054054054054054</v>
      </c>
      <c r="T26" s="3">
        <f t="shared" si="10"/>
        <v>0.6756756756756757</v>
      </c>
      <c r="U26" s="3">
        <f t="shared" si="11"/>
        <v>14.088820826952526</v>
      </c>
      <c r="V26" s="3">
        <f t="shared" si="12"/>
        <v>0.7656967840735069</v>
      </c>
      <c r="W26" s="3">
        <f t="shared" si="13"/>
        <v>14.854517611026033</v>
      </c>
      <c r="X26" s="4"/>
      <c r="Y26" s="4"/>
      <c r="AB26" s="4"/>
    </row>
    <row r="27" spans="2:28" ht="12" customHeight="1">
      <c r="B27" s="12">
        <v>19</v>
      </c>
      <c r="C27" s="5" t="s">
        <v>31</v>
      </c>
      <c r="D27" s="22">
        <v>340</v>
      </c>
      <c r="E27" s="22">
        <v>748</v>
      </c>
      <c r="F27" s="22">
        <v>83</v>
      </c>
      <c r="G27" s="17">
        <f t="shared" si="0"/>
        <v>24.41176470588235</v>
      </c>
      <c r="H27" s="22">
        <v>72</v>
      </c>
      <c r="I27" s="17">
        <f t="shared" si="1"/>
        <v>9.62566844919786</v>
      </c>
      <c r="J27" s="22">
        <v>6</v>
      </c>
      <c r="K27" s="17">
        <f t="shared" si="2"/>
        <v>1.7647058823529411</v>
      </c>
      <c r="L27" s="22">
        <v>2</v>
      </c>
      <c r="M27" s="17">
        <f t="shared" si="3"/>
        <v>0.267379679144385</v>
      </c>
      <c r="N27" s="24">
        <f t="shared" si="4"/>
        <v>89</v>
      </c>
      <c r="O27" s="17">
        <f t="shared" si="5"/>
        <v>26.176470588235297</v>
      </c>
      <c r="P27" s="24">
        <f t="shared" si="6"/>
        <v>74</v>
      </c>
      <c r="Q27" s="17">
        <f t="shared" si="7"/>
        <v>9.893048128342247</v>
      </c>
      <c r="R27" s="3">
        <f t="shared" si="8"/>
        <v>9.62566844919786</v>
      </c>
      <c r="S27" s="3">
        <f t="shared" si="9"/>
        <v>9.893048128342246</v>
      </c>
      <c r="T27" s="3">
        <f t="shared" si="10"/>
        <v>0.26737967914438504</v>
      </c>
      <c r="U27" s="3">
        <f t="shared" si="11"/>
        <v>24.41176470588235</v>
      </c>
      <c r="V27" s="3">
        <f t="shared" si="12"/>
        <v>1.7647058823529411</v>
      </c>
      <c r="W27" s="3">
        <f t="shared" si="13"/>
        <v>26.176470588235293</v>
      </c>
      <c r="X27" s="4"/>
      <c r="Y27" s="4"/>
      <c r="AB27" s="4"/>
    </row>
    <row r="28" spans="2:28" ht="12" customHeight="1">
      <c r="B28" s="12">
        <v>20</v>
      </c>
      <c r="C28" s="5" t="s">
        <v>32</v>
      </c>
      <c r="D28" s="22">
        <v>1906</v>
      </c>
      <c r="E28" s="22">
        <v>2073</v>
      </c>
      <c r="F28" s="22">
        <v>247</v>
      </c>
      <c r="G28" s="17">
        <f t="shared" si="0"/>
        <v>12.959076600209862</v>
      </c>
      <c r="H28" s="22">
        <v>302</v>
      </c>
      <c r="I28" s="17">
        <f t="shared" si="1"/>
        <v>14.568258562469849</v>
      </c>
      <c r="J28" s="22">
        <v>5</v>
      </c>
      <c r="K28" s="17">
        <f t="shared" si="2"/>
        <v>0.26232948583420773</v>
      </c>
      <c r="L28" s="22">
        <v>28</v>
      </c>
      <c r="M28" s="17">
        <f t="shared" si="3"/>
        <v>1.3506994693680656</v>
      </c>
      <c r="N28" s="24">
        <f t="shared" si="4"/>
        <v>252</v>
      </c>
      <c r="O28" s="17">
        <f t="shared" si="5"/>
        <v>13.221406086044071</v>
      </c>
      <c r="P28" s="24">
        <f t="shared" si="6"/>
        <v>330</v>
      </c>
      <c r="Q28" s="17">
        <f t="shared" si="7"/>
        <v>15.918958031837915</v>
      </c>
      <c r="R28" s="3">
        <f t="shared" si="8"/>
        <v>14.56825856246985</v>
      </c>
      <c r="S28" s="3">
        <f t="shared" si="9"/>
        <v>15.918958031837915</v>
      </c>
      <c r="T28" s="3">
        <f t="shared" si="10"/>
        <v>1.3506994693680656</v>
      </c>
      <c r="U28" s="3">
        <f t="shared" si="11"/>
        <v>12.959076600209864</v>
      </c>
      <c r="V28" s="3">
        <f t="shared" si="12"/>
        <v>0.2623294858342078</v>
      </c>
      <c r="W28" s="3">
        <f t="shared" si="13"/>
        <v>13.221406086044071</v>
      </c>
      <c r="X28" s="4"/>
      <c r="Y28" s="4"/>
      <c r="AB28" s="4"/>
    </row>
    <row r="29" spans="2:28" ht="12" customHeight="1">
      <c r="B29" s="12">
        <v>21</v>
      </c>
      <c r="C29" s="5" t="s">
        <v>33</v>
      </c>
      <c r="D29" s="22">
        <v>589</v>
      </c>
      <c r="E29" s="22">
        <v>989</v>
      </c>
      <c r="F29" s="22">
        <v>99</v>
      </c>
      <c r="G29" s="17">
        <f t="shared" si="0"/>
        <v>16.808149405772497</v>
      </c>
      <c r="H29" s="22">
        <v>89</v>
      </c>
      <c r="I29" s="17">
        <f t="shared" si="1"/>
        <v>8.998988877654195</v>
      </c>
      <c r="J29" s="22">
        <v>6</v>
      </c>
      <c r="K29" s="17">
        <f t="shared" si="2"/>
        <v>1.0186757215619695</v>
      </c>
      <c r="L29" s="22">
        <v>5</v>
      </c>
      <c r="M29" s="17">
        <f t="shared" si="3"/>
        <v>0.5055611729019212</v>
      </c>
      <c r="N29" s="24">
        <f t="shared" si="4"/>
        <v>105</v>
      </c>
      <c r="O29" s="17">
        <f t="shared" si="5"/>
        <v>17.826825127334462</v>
      </c>
      <c r="P29" s="24">
        <f t="shared" si="6"/>
        <v>94</v>
      </c>
      <c r="Q29" s="17">
        <f t="shared" si="7"/>
        <v>9.504550050556118</v>
      </c>
      <c r="R29" s="3">
        <f t="shared" si="8"/>
        <v>8.998988877654195</v>
      </c>
      <c r="S29" s="3">
        <f t="shared" si="9"/>
        <v>9.504550050556118</v>
      </c>
      <c r="T29" s="3">
        <f t="shared" si="10"/>
        <v>0.5055611729019212</v>
      </c>
      <c r="U29" s="3">
        <f t="shared" si="11"/>
        <v>16.808149405772497</v>
      </c>
      <c r="V29" s="3">
        <f t="shared" si="12"/>
        <v>1.0186757215619695</v>
      </c>
      <c r="W29" s="3">
        <f t="shared" si="13"/>
        <v>17.826825127334466</v>
      </c>
      <c r="X29" s="4"/>
      <c r="Y29" s="4"/>
      <c r="AB29" s="4"/>
    </row>
    <row r="30" spans="2:28" ht="12" customHeight="1">
      <c r="B30" s="12">
        <v>22</v>
      </c>
      <c r="C30" s="5" t="s">
        <v>34</v>
      </c>
      <c r="D30" s="22">
        <v>646</v>
      </c>
      <c r="E30" s="22">
        <v>1525</v>
      </c>
      <c r="F30" s="22">
        <v>70</v>
      </c>
      <c r="G30" s="17">
        <f t="shared" si="0"/>
        <v>10.8359133126935</v>
      </c>
      <c r="H30" s="22">
        <v>113</v>
      </c>
      <c r="I30" s="17">
        <f t="shared" si="1"/>
        <v>7.40983606557377</v>
      </c>
      <c r="J30" s="22">
        <v>2</v>
      </c>
      <c r="K30" s="17">
        <f t="shared" si="2"/>
        <v>0.30959752321981426</v>
      </c>
      <c r="L30" s="22">
        <v>6</v>
      </c>
      <c r="M30" s="17">
        <f t="shared" si="3"/>
        <v>0.39344262295081966</v>
      </c>
      <c r="N30" s="24">
        <f t="shared" si="4"/>
        <v>72</v>
      </c>
      <c r="O30" s="17">
        <f t="shared" si="5"/>
        <v>11.145510835913312</v>
      </c>
      <c r="P30" s="24">
        <f t="shared" si="6"/>
        <v>119</v>
      </c>
      <c r="Q30" s="17">
        <f t="shared" si="7"/>
        <v>7.80327868852459</v>
      </c>
      <c r="R30" s="3">
        <f t="shared" si="8"/>
        <v>7.409836065573771</v>
      </c>
      <c r="S30" s="3">
        <f t="shared" si="9"/>
        <v>7.80327868852459</v>
      </c>
      <c r="T30" s="3">
        <f t="shared" si="10"/>
        <v>0.39344262295081966</v>
      </c>
      <c r="U30" s="3">
        <f t="shared" si="11"/>
        <v>10.8359133126935</v>
      </c>
      <c r="V30" s="3">
        <f t="shared" si="12"/>
        <v>0.30959752321981426</v>
      </c>
      <c r="W30" s="3">
        <f t="shared" si="13"/>
        <v>11.145510835913313</v>
      </c>
      <c r="X30" s="4"/>
      <c r="Y30" s="4"/>
      <c r="AB30" s="4"/>
    </row>
    <row r="31" spans="2:28" ht="12" customHeight="1">
      <c r="B31" s="12">
        <v>23</v>
      </c>
      <c r="C31" s="5" t="s">
        <v>35</v>
      </c>
      <c r="D31" s="22">
        <v>446</v>
      </c>
      <c r="E31" s="22">
        <v>635</v>
      </c>
      <c r="F31" s="22">
        <v>71</v>
      </c>
      <c r="G31" s="17">
        <f t="shared" si="0"/>
        <v>15.919282511210762</v>
      </c>
      <c r="H31" s="22">
        <v>90</v>
      </c>
      <c r="I31" s="17">
        <f t="shared" si="1"/>
        <v>14.173228346456693</v>
      </c>
      <c r="J31" s="22">
        <v>7</v>
      </c>
      <c r="K31" s="17">
        <f t="shared" si="2"/>
        <v>1.5695067264573992</v>
      </c>
      <c r="L31" s="22">
        <v>5</v>
      </c>
      <c r="M31" s="17">
        <f t="shared" si="3"/>
        <v>0.7874015748031495</v>
      </c>
      <c r="N31" s="24">
        <f t="shared" si="4"/>
        <v>78</v>
      </c>
      <c r="O31" s="17">
        <f t="shared" si="5"/>
        <v>17.48878923766816</v>
      </c>
      <c r="P31" s="24">
        <f t="shared" si="6"/>
        <v>95</v>
      </c>
      <c r="Q31" s="17">
        <f t="shared" si="7"/>
        <v>14.960629921259844</v>
      </c>
      <c r="R31" s="3">
        <f t="shared" si="8"/>
        <v>14.173228346456693</v>
      </c>
      <c r="S31" s="3">
        <f t="shared" si="9"/>
        <v>14.960629921259843</v>
      </c>
      <c r="T31" s="3">
        <f t="shared" si="10"/>
        <v>0.7874015748031497</v>
      </c>
      <c r="U31" s="3">
        <f t="shared" si="11"/>
        <v>15.919282511210762</v>
      </c>
      <c r="V31" s="3">
        <f t="shared" si="12"/>
        <v>1.5695067264573992</v>
      </c>
      <c r="W31" s="3">
        <f t="shared" si="13"/>
        <v>17.48878923766816</v>
      </c>
      <c r="X31" s="4"/>
      <c r="Y31" s="4"/>
      <c r="AB31" s="4"/>
    </row>
    <row r="32" spans="2:28" ht="12" customHeight="1">
      <c r="B32" s="12">
        <v>24</v>
      </c>
      <c r="C32" s="5" t="s">
        <v>36</v>
      </c>
      <c r="D32" s="22">
        <v>248</v>
      </c>
      <c r="E32" s="22">
        <v>285</v>
      </c>
      <c r="F32" s="22">
        <v>46</v>
      </c>
      <c r="G32" s="17">
        <f t="shared" si="0"/>
        <v>18.548387096774192</v>
      </c>
      <c r="H32" s="22">
        <v>28</v>
      </c>
      <c r="I32" s="17">
        <f t="shared" si="1"/>
        <v>9.824561403508772</v>
      </c>
      <c r="J32" s="22">
        <v>4</v>
      </c>
      <c r="K32" s="17">
        <f t="shared" si="2"/>
        <v>1.6129032258064515</v>
      </c>
      <c r="L32" s="22">
        <v>2</v>
      </c>
      <c r="M32" s="17">
        <f t="shared" si="3"/>
        <v>0.7017543859649122</v>
      </c>
      <c r="N32" s="24">
        <f t="shared" si="4"/>
        <v>50</v>
      </c>
      <c r="O32" s="17">
        <f t="shared" si="5"/>
        <v>20.161290322580644</v>
      </c>
      <c r="P32" s="24">
        <f t="shared" si="6"/>
        <v>30</v>
      </c>
      <c r="Q32" s="17">
        <f t="shared" si="7"/>
        <v>10.526315789473683</v>
      </c>
      <c r="R32" s="3">
        <f t="shared" si="8"/>
        <v>9.824561403508772</v>
      </c>
      <c r="S32" s="3">
        <f t="shared" si="9"/>
        <v>10.526315789473685</v>
      </c>
      <c r="T32" s="3">
        <f t="shared" si="10"/>
        <v>0.7017543859649122</v>
      </c>
      <c r="U32" s="3">
        <f t="shared" si="11"/>
        <v>18.548387096774192</v>
      </c>
      <c r="V32" s="3">
        <f t="shared" si="12"/>
        <v>1.6129032258064515</v>
      </c>
      <c r="W32" s="3">
        <f t="shared" si="13"/>
        <v>20.161290322580644</v>
      </c>
      <c r="X32" s="4"/>
      <c r="Y32" s="4"/>
      <c r="AB32" s="4"/>
    </row>
    <row r="33" spans="2:28" ht="12" customHeight="1">
      <c r="B33" s="12">
        <v>25</v>
      </c>
      <c r="C33" s="5" t="s">
        <v>37</v>
      </c>
      <c r="D33" s="22">
        <v>644</v>
      </c>
      <c r="E33" s="22">
        <v>686</v>
      </c>
      <c r="F33" s="22">
        <v>67</v>
      </c>
      <c r="G33" s="17">
        <f t="shared" si="0"/>
        <v>10.403726708074535</v>
      </c>
      <c r="H33" s="22">
        <v>64</v>
      </c>
      <c r="I33" s="17">
        <f t="shared" si="1"/>
        <v>9.329446064139942</v>
      </c>
      <c r="J33" s="22">
        <v>9</v>
      </c>
      <c r="K33" s="17">
        <f t="shared" si="2"/>
        <v>1.3975155279503106</v>
      </c>
      <c r="L33" s="22">
        <v>4</v>
      </c>
      <c r="M33" s="17">
        <f t="shared" si="3"/>
        <v>0.5830903790087464</v>
      </c>
      <c r="N33" s="24">
        <f t="shared" si="4"/>
        <v>76</v>
      </c>
      <c r="O33" s="17">
        <f t="shared" si="5"/>
        <v>11.801242236024844</v>
      </c>
      <c r="P33" s="24">
        <f t="shared" si="6"/>
        <v>68</v>
      </c>
      <c r="Q33" s="17">
        <f t="shared" si="7"/>
        <v>9.912536443148689</v>
      </c>
      <c r="R33" s="3">
        <f t="shared" si="8"/>
        <v>9.329446064139942</v>
      </c>
      <c r="S33" s="3">
        <f t="shared" si="9"/>
        <v>9.912536443148689</v>
      </c>
      <c r="T33" s="3">
        <f t="shared" si="10"/>
        <v>0.5830903790087464</v>
      </c>
      <c r="U33" s="3">
        <f t="shared" si="11"/>
        <v>10.403726708074535</v>
      </c>
      <c r="V33" s="3">
        <f t="shared" si="12"/>
        <v>1.3975155279503106</v>
      </c>
      <c r="W33" s="3">
        <f t="shared" si="13"/>
        <v>11.801242236024844</v>
      </c>
      <c r="X33" s="4"/>
      <c r="Y33" s="4"/>
      <c r="AB33" s="4"/>
    </row>
    <row r="34" spans="2:23" ht="12" customHeight="1">
      <c r="B34" s="12">
        <v>26</v>
      </c>
      <c r="C34" s="5" t="s">
        <v>38</v>
      </c>
      <c r="D34" s="22">
        <v>4190</v>
      </c>
      <c r="E34" s="22">
        <v>4052</v>
      </c>
      <c r="F34" s="22">
        <v>617</v>
      </c>
      <c r="G34" s="17">
        <f t="shared" si="0"/>
        <v>14.725536992840096</v>
      </c>
      <c r="H34" s="22">
        <v>862</v>
      </c>
      <c r="I34" s="17">
        <f t="shared" si="1"/>
        <v>21.27344521224087</v>
      </c>
      <c r="J34" s="22">
        <v>33</v>
      </c>
      <c r="K34" s="17">
        <f t="shared" si="2"/>
        <v>0.7875894988066826</v>
      </c>
      <c r="L34" s="22">
        <v>55</v>
      </c>
      <c r="M34" s="17">
        <f t="shared" si="3"/>
        <v>1.3573543928923988</v>
      </c>
      <c r="N34" s="24">
        <f t="shared" si="4"/>
        <v>650</v>
      </c>
      <c r="O34" s="17">
        <f t="shared" si="5"/>
        <v>15.513126491646778</v>
      </c>
      <c r="P34" s="24">
        <f t="shared" si="6"/>
        <v>917</v>
      </c>
      <c r="Q34" s="17">
        <f t="shared" si="7"/>
        <v>22.630799605133266</v>
      </c>
      <c r="R34" s="3">
        <f t="shared" si="8"/>
        <v>21.27344521224087</v>
      </c>
      <c r="S34" s="3">
        <f t="shared" si="9"/>
        <v>22.630799605133266</v>
      </c>
      <c r="T34" s="3">
        <f t="shared" si="10"/>
        <v>1.3573543928923988</v>
      </c>
      <c r="U34" s="3">
        <f t="shared" si="11"/>
        <v>14.725536992840096</v>
      </c>
      <c r="V34" s="3">
        <f t="shared" si="12"/>
        <v>0.7875894988066826</v>
      </c>
      <c r="W34" s="3">
        <f t="shared" si="13"/>
        <v>15.513126491646778</v>
      </c>
    </row>
    <row r="35" spans="2:28" ht="12" customHeight="1">
      <c r="B35" s="12">
        <v>27</v>
      </c>
      <c r="C35" s="5" t="s">
        <v>39</v>
      </c>
      <c r="D35" s="22"/>
      <c r="E35" s="22"/>
      <c r="F35" s="22"/>
      <c r="G35" s="17"/>
      <c r="H35" s="22"/>
      <c r="I35" s="17"/>
      <c r="J35" s="22"/>
      <c r="K35" s="17"/>
      <c r="L35" s="22"/>
      <c r="M35" s="17"/>
      <c r="N35" s="24"/>
      <c r="O35" s="17"/>
      <c r="P35" s="24"/>
      <c r="Q35" s="17"/>
      <c r="R35" s="3">
        <f t="shared" si="8"/>
        <v>0</v>
      </c>
      <c r="S35" s="3">
        <f t="shared" si="9"/>
        <v>0</v>
      </c>
      <c r="T35" s="3">
        <f t="shared" si="10"/>
        <v>0</v>
      </c>
      <c r="U35" s="3">
        <f t="shared" si="11"/>
        <v>0</v>
      </c>
      <c r="V35" s="3">
        <f t="shared" si="12"/>
        <v>0</v>
      </c>
      <c r="W35" s="3">
        <f t="shared" si="13"/>
        <v>0</v>
      </c>
      <c r="X35" s="4"/>
      <c r="Y35" s="4"/>
      <c r="AB35" s="4"/>
    </row>
    <row r="36" spans="2:23" ht="12" customHeight="1">
      <c r="B36" s="19"/>
      <c r="C36" s="20" t="s">
        <v>40</v>
      </c>
      <c r="D36" s="23">
        <f>SUM(D9:D35)</f>
        <v>22904</v>
      </c>
      <c r="E36" s="23">
        <f>SUM(E9:E35)</f>
        <v>31726</v>
      </c>
      <c r="F36" s="23">
        <f>SUM(F9:F35)</f>
        <v>3515</v>
      </c>
      <c r="G36" s="18">
        <f>IF(D36=0,0,F36/D36*100)</f>
        <v>15.34666433810688</v>
      </c>
      <c r="H36" s="23">
        <f>SUM(H9:H35)</f>
        <v>3357</v>
      </c>
      <c r="I36" s="18">
        <f>IF(E36=0,"0",H36/E36*100)</f>
        <v>10.581226754081825</v>
      </c>
      <c r="J36" s="23">
        <f>SUM(J9:J35)</f>
        <v>191</v>
      </c>
      <c r="K36" s="18">
        <f>IF(D36=0,0,J36/D36*100)</f>
        <v>0.8339154732797764</v>
      </c>
      <c r="L36" s="23">
        <f>SUM(L9:L35)</f>
        <v>229</v>
      </c>
      <c r="M36" s="18">
        <f>IF(E36=0,"0",L36/E36*100)</f>
        <v>0.7218054592447835</v>
      </c>
      <c r="N36" s="23">
        <f>F36+J36</f>
        <v>3706</v>
      </c>
      <c r="O36" s="18">
        <f>IF(D36=0,0,N36/D36*100)</f>
        <v>16.180579811386657</v>
      </c>
      <c r="P36" s="23">
        <f>L36+H36</f>
        <v>3586</v>
      </c>
      <c r="Q36" s="18">
        <f t="shared" si="7"/>
        <v>11.30303221332661</v>
      </c>
      <c r="R36" s="3">
        <f t="shared" si="8"/>
        <v>10.581226754081825</v>
      </c>
      <c r="S36" s="3">
        <f t="shared" si="9"/>
        <v>11.30303221332661</v>
      </c>
      <c r="T36" s="3">
        <f t="shared" si="10"/>
        <v>0.7218054592447835</v>
      </c>
      <c r="U36" s="3">
        <f t="shared" si="11"/>
        <v>15.346664338106882</v>
      </c>
      <c r="V36" s="3">
        <f t="shared" si="12"/>
        <v>0.8339154732797764</v>
      </c>
      <c r="W36" s="3">
        <f t="shared" si="13"/>
        <v>16.180579811386657</v>
      </c>
    </row>
    <row r="37" ht="12.75">
      <c r="D37" s="4"/>
    </row>
    <row r="38" ht="12.75">
      <c r="C38" s="1" t="s">
        <v>41</v>
      </c>
    </row>
  </sheetData>
  <sheetProtection/>
  <mergeCells count="17">
    <mergeCell ref="L6:M6"/>
    <mergeCell ref="N6:O6"/>
    <mergeCell ref="P6:Q6"/>
    <mergeCell ref="E6:E7"/>
    <mergeCell ref="F6:G6"/>
    <mergeCell ref="H6:I6"/>
    <mergeCell ref="J6:K6"/>
    <mergeCell ref="A2:Q2"/>
    <mergeCell ref="A3:Q3"/>
    <mergeCell ref="A4:Q4"/>
    <mergeCell ref="B5:B7"/>
    <mergeCell ref="C5:C7"/>
    <mergeCell ref="D5:E5"/>
    <mergeCell ref="F5:I5"/>
    <mergeCell ref="J5:M5"/>
    <mergeCell ref="N5:Q5"/>
    <mergeCell ref="D6:D7"/>
  </mergeCells>
  <conditionalFormatting sqref="D9:Q36">
    <cfRule type="cellIs" priority="1" dxfId="1" operator="equal" stopIfTrue="1">
      <formula>0</formula>
    </cfRule>
  </conditionalFormatting>
  <printOptions/>
  <pageMargins left="0.15748031496062992" right="0" top="0.3937007874015748" bottom="0.1968503937007874" header="0.5118110236220472" footer="0.5118110236220472"/>
  <pageSetup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selezko</dc:creator>
  <cp:keywords/>
  <dc:description/>
  <cp:lastModifiedBy>polischyk</cp:lastModifiedBy>
  <cp:lastPrinted>2016-08-17T09:11:47Z</cp:lastPrinted>
  <dcterms:created xsi:type="dcterms:W3CDTF">2011-07-25T07:04:57Z</dcterms:created>
  <dcterms:modified xsi:type="dcterms:W3CDTF">2017-08-22T09:36:12Z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8.2_2.2017</vt:lpwstr>
  </property>
  <property fmtid="{D5CDD505-2E9C-101B-9397-08002B2CF9AE}" pid="3" name="Вид звіту">
    <vt:lpwstr>Аналітичний звіт</vt:lpwstr>
  </property>
  <property fmtid="{D5CDD505-2E9C-101B-9397-08002B2CF9AE}" pid="4" name="Тип виду звіту">
    <vt:i4>4</vt:i4>
  </property>
  <property fmtid="{D5CDD505-2E9C-101B-9397-08002B2CF9AE}" pid="5" name="Тип звітуDBID">
    <vt:i4>0</vt:i4>
  </property>
  <property fmtid="{D5CDD505-2E9C-101B-9397-08002B2CF9AE}" pid="6" name="Тип звітуID">
    <vt:i4>2209517</vt:i4>
  </property>
  <property fmtid="{D5CDD505-2E9C-101B-9397-08002B2CF9AE}" pid="7" name="Тип звіту">
    <vt:lpwstr>8.2. Якість розгляду адміністративних справ окружними адміністративними судами</vt:lpwstr>
  </property>
  <property fmtid="{D5CDD505-2E9C-101B-9397-08002B2CF9AE}" pid="8" name="К.Cума">
    <vt:lpwstr>57BD49A8</vt:lpwstr>
  </property>
  <property fmtid="{D5CDD505-2E9C-101B-9397-08002B2CF9AE}" pid="9" name="Підрозділ">
    <vt:lpwstr>Державна судова адміністрація України</vt:lpwstr>
  </property>
  <property fmtid="{D5CDD505-2E9C-101B-9397-08002B2CF9AE}" pid="10" name="ПідрозділDBID">
    <vt:i4>0</vt:i4>
  </property>
  <property fmtid="{D5CDD505-2E9C-101B-9397-08002B2CF9AE}" pid="11" name="ПідрозділID">
    <vt:i4>168162</vt:i4>
  </property>
  <property fmtid="{D5CDD505-2E9C-101B-9397-08002B2CF9AE}" pid="12" name="Початок періоду">
    <vt:lpwstr>01.01.2017</vt:lpwstr>
  </property>
  <property fmtid="{D5CDD505-2E9C-101B-9397-08002B2CF9AE}" pid="13" name="Кінець періоду">
    <vt:lpwstr>30.06.2017</vt:lpwstr>
  </property>
  <property fmtid="{D5CDD505-2E9C-101B-9397-08002B2CF9AE}" pid="14" name="Період">
    <vt:lpwstr>перше півріччя 2017 року</vt:lpwstr>
  </property>
  <property fmtid="{D5CDD505-2E9C-101B-9397-08002B2CF9AE}" pid="15" name="К.Сума шаблону">
    <vt:lpwstr>2F82324D</vt:lpwstr>
  </property>
  <property fmtid="{D5CDD505-2E9C-101B-9397-08002B2CF9AE}" pid="16" name="Версія БД">
    <vt:lpwstr>3.19.0.1578</vt:lpwstr>
  </property>
</Properties>
</file>